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31" yWindow="65311" windowWidth="12120" windowHeight="8730" tabRatio="772" firstSheet="2" activeTab="3"/>
  </bookViews>
  <sheets>
    <sheet name="Лист1" sheetId="1" r:id="rId1"/>
    <sheet name="Корректировка капит№ ремонт (2)" sheetId="2" r:id="rId2"/>
    <sheet name="Корректировка капит№ ремонта" sheetId="3" r:id="rId3"/>
    <sheet name="Окончат. форма с проверкой (2)" sheetId="4" r:id="rId4"/>
  </sheets>
  <definedNames>
    <definedName name="_xlnm.Print_Area" localSheetId="1">'Корректировка капит№ ремонт (2)'!$A$1:$BN$35</definedName>
    <definedName name="_xlnm.Print_Area" localSheetId="2">'Корректировка капит№ ремонта'!$A$1:$BN$41</definedName>
    <definedName name="_xlnm.Print_Area" localSheetId="3">'Окончат. форма с проверкой (2)'!$A$1:$BN$638</definedName>
  </definedNames>
  <calcPr fullCalcOnLoad="1"/>
</workbook>
</file>

<file path=xl/sharedStrings.xml><?xml version="1.0" encoding="utf-8"?>
<sst xmlns="http://schemas.openxmlformats.org/spreadsheetml/2006/main" count="11210" uniqueCount="2317">
  <si>
    <t xml:space="preserve"> кинодағы жарықтың жоғары қарқынды  көздері ретінде және  диа проекторларда , оптикалық құралдарда кино мен суретке түсірудегі жарықтандыру құралдарында қолданады. Шам 50 герцті ауыспалы тұрақты тоқ желісімен жұмыс істейді. жарық ағымы, жоғары температура</t>
  </si>
  <si>
    <t xml:space="preserve"> диам. 30 мм шеңбер болат</t>
  </si>
  <si>
    <t>сталь круглая диам. 30 мм</t>
  </si>
  <si>
    <t xml:space="preserve">ГОСТ 2590-88 прокат стальной горячекатанный круглый без обработки поверхности. Диаметр 30мм. Марка стали 08КР-20КП Длина 5000мм. Сортамент проката должен соответствовать  требованиям ГОСТ- 1050-88 </t>
  </si>
  <si>
    <t>21 майя</t>
  </si>
  <si>
    <t>диам.45 мм шеңбер болат</t>
  </si>
  <si>
    <t>сталь круглая диам.45 мм</t>
  </si>
  <si>
    <t>мешковина (мешки льняные)</t>
  </si>
  <si>
    <t>Капитальный ремонт рабочего резервуара №2 наружной обмывки цистерн</t>
  </si>
  <si>
    <t>Техникалық мінездеме  ТУ 38 1011232-89-дан кем емес. Ашық отбақырдағы от алу температурасы 165 градустан кем емес. Қатып қалу температурасы  45 градустан жоғары емес. Тығыздығы  20 градуста  890 кг/м.куб.</t>
  </si>
  <si>
    <t>ключ  гаечный 41 х 46</t>
  </si>
  <si>
    <t>ключ  гаечный 13 х 17</t>
  </si>
  <si>
    <t xml:space="preserve">ключ  трубный рычажный </t>
  </si>
  <si>
    <t xml:space="preserve">ключ газовый </t>
  </si>
  <si>
    <t>ГОСТ 4.132-85,огнетушитель углекислотный ОУ-5, масса заряда 10,0 (0.2)кг, температурный режим эксплуатации от - 40оС до + 50оС. Техническая характеристика не ниже ТУ 652 РК 7506212  ОАО -22-99</t>
  </si>
  <si>
    <t>ГОСТ 2239-79, марка ЛОН, лампа накаливания общего назначения, напряжение 220В, мощность 500 Вт, часы горения - 1000 часов</t>
  </si>
  <si>
    <t>Масло трансформаторное ТСО</t>
  </si>
  <si>
    <t>Масло индустриальное И-40</t>
  </si>
  <si>
    <t>Масло индустриальное И-20</t>
  </si>
  <si>
    <t>Масло веретенное</t>
  </si>
  <si>
    <t>МЕМСТ 26411-85, күш беретін, мыс желілі, резеңкелі оқшаулағышпен, кескіленген жері 3х6+1х4.5 техникалық және сапалы сипаттама  ТУ16К73.05-93-тен төмен емес</t>
  </si>
  <si>
    <t>МЕМСТ 26411-85, күш беретін, мыс желілі, резеңкелі оқшаулағышпен, кескіленген жері 1х50+1 техникалық және сапалы сипаттама  ТУ16К73.05-93-тен төмен емес</t>
  </si>
  <si>
    <t>МЕМСТ 26411-85, күш беретін, мыс желілі, резеңкелі оқшаулағышпен, кескіленген жері 3х16+1х10 техникалық және сапалы сипаттама  ТУ16К73.05-93-тен төмен емес</t>
  </si>
  <si>
    <t>МЕМСТ 16442-80 күш беретін, алюминий желісімен 1кв дейінгі кернеумен, полиэтилендік оқшаулағышпен, полихловинильді қабықта 3х120 +1х95 желі кескінімен</t>
  </si>
  <si>
    <t>МЕМСТ 16442-80 күш бертін, алюминий желілерімен, 1кв дейінгі кернеумен, ПХВ пластикаттан, оқшаулағыш және қабықпен 3х4 +1х2.5</t>
  </si>
  <si>
    <t>МЕМСТ 16442-80 күш бертін, алюминий желілерімен, 1кв дейінгі кернеумен, ПХВ пластикаттан, оқшаулағыш және қабықпен, 3х4 +1х2.5 желі кескінімен</t>
  </si>
  <si>
    <t xml:space="preserve">МЕМСТ 16442-80 күш бертін, алюминий желілерімен, 1кв дейінгі кернеумен, ПХВ пластикаттан, оқшаулағыш және қабықпен,  желі кескіні 5х1 +1х2.5 </t>
  </si>
  <si>
    <t>МЕМСТ 16442-80 күш бертін, алюминий желілерімен, 1кв дейінгі кернеумен, ПХВ пластикаттан, оқшаулағыш және қабықпен,  желі кескіні 3х25 +1х16</t>
  </si>
  <si>
    <t>МЕМСТ 13497-77Е</t>
  </si>
  <si>
    <t>МЕМСТ 6223-79 АПВ маркасы бекітіп тұратын, алюминийлі желімен, ПХВ оқшаулағышпен, кескіні 4мм2</t>
  </si>
  <si>
    <t>МЕМСТ 839-80Е</t>
  </si>
  <si>
    <t>МЕМСТ 3134-78 майлы алкидтерді еріткіш ретінде қолданылады, кейбір каучуктар (бутилкаучук),сонымен қатар,органодисті алуда қолданылады (өлшеуі мен оралуы бөтелкелерде)</t>
  </si>
  <si>
    <t>МЕМСТ 6465-76 ПФ-115 маркасының эмалі, 60 кг салмақтан артық емесметалды барабанда  (қос тотық суспензиясы, титанның рутильді түрі мен басқа пигменттер, сиккатив және еріткішті қосындысымен пентафталевті лақтағы толықтырғыштармен )</t>
  </si>
  <si>
    <t>МЕМСТ 8135 -74 темір,сары-қызылданқызыл-қышқыл түстің табиғи пигменті, негізгі компонент - темір тотығы,. лакпен боялатын материалдарда қолданылады. Жарық тесік және қышқылға тұрақты төсемдер ( 20кг-дық тара) жасалатын</t>
  </si>
  <si>
    <t>МЕМСТ 6465-63, жылдам кебетін, қызметі - ұзақ мерзімді</t>
  </si>
  <si>
    <t>МЕМСТ 5631-79, лак БТ-577, орауышы-  5-литрлі тара</t>
  </si>
  <si>
    <t>МЕМСТ 6465-76 эмаль марки ПФ-115 в металлических барабанах массой не более 60 кг ( суспензия двуокиси титана рутильной формы и других пигментов и наполнителей в пентафталевом лаке с добавлением сиккатива и растворителей)</t>
  </si>
  <si>
    <t>МЕМСТ 12842-89 (В(Б) кескіні,2,3 класс; ширина үлкен кескіннің ені  17мм, есеп-қисап ені14 мм, высота 11 мм, ұзындығы 710 мм)</t>
  </si>
  <si>
    <t>МЕМСТ 9356-75, (1- класс, ішкі диаметрі 9мм,сыртқы диаметрі 18мм,жұмыс қысымы 2 МПа, жең ұзындығы 30 м)</t>
  </si>
  <si>
    <t>МЕМСТ 5513-94</t>
  </si>
  <si>
    <t xml:space="preserve">МЕМСТ-5513-97 для ГАЗ-53,ПАЗ-67(2240х 508 шинаның белгіленуі  8.25 R-20)  комплект кіретін : қақпақ, шеңбер  лента камерасы </t>
  </si>
  <si>
    <t>МЕМСТ 4754-64</t>
  </si>
  <si>
    <t>МЕМСТ 481-80марка ПОН (жалпыға тағайындалған паронит)жұмыс ортасының жоғары деңгейде болатын қысымы  6.4МПА. Жұмыс ортасының жоғары деңдейде болатын температурасы  от-50оС-тан + 450оС-ке дейін , көлемдері : ұзындығы - 1770мм, ені -1000мм.қалыңдығы 1мм</t>
  </si>
  <si>
    <t>МЕМСТ 481-80марка ПОН (жалпыға тағайындалған паронит)жұмыс ортасының жоғары деңгейде болатын қысымы  6.4МПА. Жұмыс ортасының жоғары деңдейде болатын температурасы  от-50оС-тан + 450оС-ке дейін , көлемдері : ұзындығы - 1770мм, ені -1000мм.қалыңдығы 2мм</t>
  </si>
  <si>
    <t>МЕМСТ 481-80марка ПОН (жалпыға тағайындалған паронит)жұмыс ортасының жоғары деңгейде болатын қысымы  6.4МПА. Жұмыс ортасының жоғары деңдейде болатын температурасы  от-50оС-тан + 450оС-ке дейін , көлемдері : ұзындығы - 1770мм, ені -1000мм.қалыңдығы 3мм</t>
  </si>
  <si>
    <t>МЕМСТ 481-80марка ПОН (жалпыға тағайындалған паронит)жұмыс ортасының жоғары деңгейде болатын қысымы  6.4МПА. Жұмыс ортасының жоғары деңдейде болатын температурасы  от-50оС-тан + 450оС-ке дейін , көлемдері : ұзындығы - 1770мм, ені -1000мм.қалыңдығы 4мм</t>
  </si>
  <si>
    <t xml:space="preserve">МЕМСТ 5398-76 сіңірілетін жең, арматуралаулы, гофрирленген, ішінде майға тұрақты резеңке, қаңқасы тоқыма </t>
  </si>
  <si>
    <t>МЕМСТ 5398-76 сіңірілетін жең, арматуралаулы, гофрирленген, ішінде майға тұрақты резеңке, қаңқасы қысымды</t>
  </si>
  <si>
    <t>МЕМСТ 5158-78</t>
  </si>
  <si>
    <t>МЕМСТ 5263-79</t>
  </si>
  <si>
    <t>МЕМСТ 9347-74</t>
  </si>
  <si>
    <t>Бельтинг БФ
МЕМСТ 332-91</t>
  </si>
  <si>
    <t>МЕМСТ 1692-85 орауышы - полипропиленді 20-30 бойынша ішпегі бар   полиэтиленді қап</t>
  </si>
  <si>
    <t>МЕМСТ 25644-96 арнайы киімді жууға арналған,ақ түсті түйіршіктелген ұнтақ, сутекті  иондардың  қоюлану көрсеткіші - 9.5-11.5рН, орауышы 450 грамм бойынша картон қорап</t>
  </si>
  <si>
    <t>МЕМСТ-2263-79 "А"сорты ақ, орауышы - заводской металлический барабан 50-80кг-дық заводтық металды барабан</t>
  </si>
  <si>
    <t>МЕМСТ 5152-84Е, АП-31маркасы, диаметрі 6 мм; су мен парды қолданудағы жұмыс ортасы;жоғары деңдейде жіберілетін қысымы– 4,5 Мпа; орта температурасы – 300 гр. Цельсия; сырғанау жылдамдылығы, 2 м/с; тығыздау тарабы – арматура,сыртқа тебуші сорғы.</t>
  </si>
  <si>
    <t>МЕМСТ 5152-84Е, АП-31маркасы, диаметрі 8 мм; су мен парды қолданудағы жұмыс ортасы;жоғары деңдейде жіберілетін қысымы– 4,5 Мпа; орта температурасы – 300 гр. Цельсия; сырғанау жылдамдылығы, 2 м/с; тығыздау тарабы – арматура,сыртқа тебуші сорғы.</t>
  </si>
  <si>
    <t>МЕМСТ 5152-84Е, АП-31маркасы, диаметрі 10 мм; су мен парды қолданудағы жұмыс ортасы;жоғары деңдейде жіберілетін қысымы– 4,5 Мпа; орта температурасы – 300 гр. Цельсия; сырғанау жылдамдылығы, 2 м/с; тығыздау тарабы – арматура,сыртқа тебуші сорғы.</t>
  </si>
  <si>
    <t xml:space="preserve"> 41 мм 4543 зол.қағаздарына арналған</t>
  </si>
  <si>
    <t>канцелярлы пышақ, кішірек</t>
  </si>
  <si>
    <t>16.23.11</t>
  </si>
  <si>
    <t>двери пластиковые</t>
  </si>
  <si>
    <t>окна пластиковые</t>
  </si>
  <si>
    <t>со дня заключения  договора до 31.12.2010 года.</t>
  </si>
  <si>
    <t>уголок равнобокий 25х25</t>
  </si>
  <si>
    <t>уголок равнобокий 45х45</t>
  </si>
  <si>
    <t>уголок равнобокий 63х63</t>
  </si>
  <si>
    <t xml:space="preserve">уголок равнобокий 90х90 </t>
  </si>
  <si>
    <t>сталь тонколистовая 2 мм</t>
  </si>
  <si>
    <t>сталь толстолистовая 4мм</t>
  </si>
  <si>
    <t>сталь толстолистовая 5 мм</t>
  </si>
  <si>
    <t>Услуги по предоставлению локомотивной тяги</t>
  </si>
  <si>
    <t>26 июлz</t>
  </si>
  <si>
    <t>20 сентябрz</t>
  </si>
  <si>
    <t>18 маz</t>
  </si>
  <si>
    <t>06 сентябрz</t>
  </si>
  <si>
    <t>8 января</t>
  </si>
  <si>
    <t>Охрана</t>
  </si>
  <si>
    <t>Страхование</t>
  </si>
  <si>
    <t>выключатели</t>
  </si>
  <si>
    <t>патроны подвесные керамические</t>
  </si>
  <si>
    <t>лампы накаливания 220х1000</t>
  </si>
  <si>
    <t>светильники ВЗГ-100-0МЗ</t>
  </si>
  <si>
    <t>тумблеры ТВ.ТП</t>
  </si>
  <si>
    <t>огнетушители  ОУ-5</t>
  </si>
  <si>
    <t>огнетушители ОПУ-8</t>
  </si>
  <si>
    <t>огнетушители ОУ-8</t>
  </si>
  <si>
    <t>круг .шлиф. АЦ -2 125/100-4</t>
  </si>
  <si>
    <t>круг армированный</t>
  </si>
  <si>
    <t>шкурка шлифовальная</t>
  </si>
  <si>
    <t>шкурка шлифовальная № 6</t>
  </si>
  <si>
    <t>шкурка шлифовальная № 8</t>
  </si>
  <si>
    <t>шкурка шлифовальная № 16</t>
  </si>
  <si>
    <t xml:space="preserve">ГОСТ 2590-88 прокат стальной горячекатанный круглый без обработки поверхности. Диаметр 80мм. Марка стали 08КР-20КП Длина 5000мм. Сортамент проката должен соответствовать  требованиям ГОСТ- 1050-88 </t>
  </si>
  <si>
    <t xml:space="preserve">Гост 2879-88 шестигранник стальной горячекатанный.Саль углеродистая, легированная, сечением от 8 до 100 мм </t>
  </si>
  <si>
    <t>ГОСТ 8509-93 уголок стальной горячекатанный равнополочный,сталь углеродистая обыкновенного качества ГОСТ 380-88</t>
  </si>
  <si>
    <t>ГОСТ 8509-93 уголок стальной горячекатанный равнополочный,сталь углеродистая обыкновенного качества ГОСТ 380-89</t>
  </si>
  <si>
    <t>Максимальный формат бумаги – А4. Технология печати: монохромная лазерная печать. Максимальное разрешение 1200x1200dpi, оперативная память не менее 80 Mb, быстродействие процессора не менее 460 МГц, USB/LAN/LPT, tray 1100 page. Нагрузка (А4, в месяц) до 25</t>
  </si>
  <si>
    <t>ГОСТ 17208-71</t>
  </si>
  <si>
    <t xml:space="preserve"> ВМ-200сырлаушы  білікше </t>
  </si>
  <si>
    <t>Көлемі -12 л темір шелек</t>
  </si>
  <si>
    <t xml:space="preserve"> 30мм сапты тегіс жаққыш</t>
  </si>
  <si>
    <t>шыны кескіш</t>
  </si>
  <si>
    <t xml:space="preserve">найзаласқанкүрек </t>
  </si>
  <si>
    <t xml:space="preserve">  күрек совковый</t>
  </si>
  <si>
    <t>сыпырғыштар</t>
  </si>
  <si>
    <t>тырнауыштар</t>
  </si>
  <si>
    <t xml:space="preserve"> металды щеткалар</t>
  </si>
  <si>
    <t>сүргі</t>
  </si>
  <si>
    <t>саптар</t>
  </si>
  <si>
    <t>ГОСТ  4028-63,  торцевая  поверхность  конической  головки  - рифленная,  150 мм</t>
  </si>
  <si>
    <t>ГОСТ 7798-70  с шестигранной головкойнормальной и повышенной точности</t>
  </si>
  <si>
    <t>ГОСТ 5915-70  с шестигранной головкойнормальной и повышенной точности</t>
  </si>
  <si>
    <t>Очки закрытого типа, прямая вентиляция.Защищают от летящих частиц и брызг не разъедающих жидкостей.Специальное покрытие против запотевания. ГОСТ 12.4.013-85Е.</t>
  </si>
  <si>
    <t>10 февраля</t>
  </si>
  <si>
    <t>19 марта</t>
  </si>
  <si>
    <t xml:space="preserve"> 04 октября</t>
  </si>
  <si>
    <t>12 мая</t>
  </si>
  <si>
    <t>13 мая</t>
  </si>
  <si>
    <t>с даты вступления в силу договора до 23.06.2010 год.</t>
  </si>
  <si>
    <t>ГОСТ 5761-74 (2005) вентиль запорный муфтовый из ковкого чугуна 15КЧ 18БР, д-25мм РУ-16</t>
  </si>
  <si>
    <t>ГОСТ5762-74(2002) задвижка чугунная   паралельная фланцевая с выдвижным шпинделем для воды и пара д-250мм применяется для воды и пара при температуре рабочей среды от 50С до + 250С, давление 16кгс/см33</t>
  </si>
  <si>
    <t>ГОСТ 9698-86, задвижка стальная, литая, клиновая с выдвижным шпинделем фланцевая д-200мм. Материал уплотнения затвора нержавеющая сталь. Среда жидкие и газообразные неагрессивные нефтепродукты, вода, пар при температуре до 425С.давление 25Мпа</t>
  </si>
  <si>
    <t>ГОСТ 9698-86, задвижка стальная, литая, клиновая с выдвижным шпинделем фланцевая д-250мм. Материал уплотнения затвора нержавеющая сталь. Среда жидкие и газообразные неагрессивные нефтепродукты, вода, пар при температуре до 425С.давление 25Мпа</t>
  </si>
  <si>
    <t>ГОСТ-30136-95 проволока катанка из углеродистой стали обыкновенного качества марок СтО, Ст1,Ст2,Ст3 всех степеней раскисления ГОСТ -380-94, предназначена для перетяжки на проволоку и другие цели, диаметром 6мм.</t>
  </si>
  <si>
    <t>ГОСТ 8240-97, швеллер горячекатанный с уклоном внутренних граней не более 4%, из стали углеродистой обыкновенного качества, высота 120мм, ширина полки 52мм, длина 5000мм, скручивание вокруг продольной оси не допускается. Сталь СТ3СП</t>
  </si>
  <si>
    <t>А3, белая, плотность 100г\м2, суперкаландрированная немелованная листовая бумага без покрытия для полноцветной печати,  плотность 100г\м2, в пачке 500 листов, белизна 170CIE, имеет однородную структуру, гладкую поверхность, разработка под высокоскоростное</t>
  </si>
  <si>
    <t>Ведущий инженер- технолог                                               Новожилова Л.И.</t>
  </si>
  <si>
    <t>Үстелдер</t>
  </si>
  <si>
    <t>Гардероб шкафы</t>
  </si>
  <si>
    <t>Аспалы шкаф</t>
  </si>
  <si>
    <t>Тапал тіреу</t>
  </si>
  <si>
    <t xml:space="preserve">Сорғы  </t>
  </si>
  <si>
    <t>Алматинская область</t>
  </si>
  <si>
    <t>Актюбинская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</si>
  <si>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</si>
  <si>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</si>
  <si>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</si>
  <si>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</si>
  <si>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</si>
  <si>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</si>
  <si>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</si>
  <si>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Шкаф для документов</t>
  </si>
  <si>
    <t>Битумая установка</t>
  </si>
  <si>
    <t>МЕМСТ 14637-89, сталь горячекатанная толстолистовая из углеродистой стали  обыкновенного качества толщина 5тмм СТ3 Размеры предельные отклонения и другие  требования к сортаменту должны соответствовать требованиям МЕМСТ 19904-90, размер листа 2х1250х2501</t>
  </si>
  <si>
    <t>МЕМСТ 14637-89, сталь горячекатанная толстолистовая из углеродистой стали  обыкновенного качества толщина 5мм СТ3 Размеры предельные отклонения и другие  требования к сортаменту должны соответствовать требованиям МЕМСТ 19904-90, размер листа 2х1250х2502</t>
  </si>
  <si>
    <t>МЕМСТ 14637-89, сталь горячекатанная толстолистовая из углеродистой стали  обыкновенного качества толщина 24 мм СТ3 Размеры предельные отклонения и другие  требования к сортаменту должны соответствовать требованиям МЕМСТ 19904-90, размер листа 2х1250х2503</t>
  </si>
  <si>
    <t>МЕМСТ -17066-94, прокат тонколистовой из стали повышенной прочности толщина 1мм шириной не менее 500мм , изготавливаемый в листах и рулонах</t>
  </si>
  <si>
    <t>МЕМСТ-30136-95 проволока катанка из углеродистой стали обыкновенного качества марок СтО, Ст1,Ст2,Ст3 всех степеней раскисления МЕМСТ -380-94, предназначена для перетяжки на проволоку и другие цели, диаметром 6мм.</t>
  </si>
  <si>
    <t>МЕМСТ 8240-97, швеллер горячекатанный с уклоном внутренних граней не более 4%, из стали углеродистой обыкновенного качества, высота 120мм, ширина полки 52мм, длина 5000мм, скручивание вокруг продольной оси не допускается. Сталь СТ3СП</t>
  </si>
  <si>
    <t>МЕМСТ 3262-87, труба стальная  водогазопроводная  диаметр 15*2.8мм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Длина до 12 м</t>
  </si>
  <si>
    <t>МЕМСТ 3262-87, труба стальная  водогазопроводная  диаметр 20*2.5мм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Длина до 12 м</t>
  </si>
  <si>
    <t>МЕМСТ 3262-87, труба стальная  водогазопроводная  диаметр 25*2.8мм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Длина до 12 м</t>
  </si>
  <si>
    <t xml:space="preserve">                                  Зам.генерального директора                     Акимжанов Б.М.</t>
  </si>
  <si>
    <t>еңбек қорғау және қауіпсіз техника бойынша плакаттар, нормативті-техникалық құжаттар</t>
  </si>
  <si>
    <t>прекурсорлар қоймаларын күзету</t>
  </si>
  <si>
    <t>Жылу энергиясы мен электр энергиясын беру бойынша қызметтер</t>
  </si>
  <si>
    <t xml:space="preserve"> ағымдағы жөндеу және орг.теххникаға техникалық қызмет көрсету қызметтері</t>
  </si>
  <si>
    <t>сумен қамтамасыз ету қызметтері</t>
  </si>
  <si>
    <t>№3 нысан</t>
  </si>
  <si>
    <t xml:space="preserve"> А-3 пішім, "Госзнак", 96% ақтық, тығыздығы 80 г/м2,  қорабында 500 парақ</t>
  </si>
  <si>
    <t xml:space="preserve"> А-4 көшірмелі қағаз SVETOCOPY 2,5кг 500л.80г 96% (СВЕТОГОРСК-Ресей)</t>
  </si>
  <si>
    <t>210 мм.х12 м., бумасы 0,28кг.бойынша</t>
  </si>
  <si>
    <t>көлемі 420*297 мм, күлгін түсті</t>
  </si>
  <si>
    <t>83814/2268-385 А5 датир.2006ж.Қалампыр түсті панама (каз.-орыс.-ағыл.)</t>
  </si>
  <si>
    <t xml:space="preserve">СТ РК 350-93, 10мм, орауышта  - 50-100 дана </t>
  </si>
  <si>
    <t>кең, ашық, 25 мм*33м, 195скб-37</t>
  </si>
  <si>
    <t>канцелярлық, металды, 28 мм, қорапта 100 дана, мырышты</t>
  </si>
  <si>
    <t xml:space="preserve">Металды  45мм/70 дана </t>
  </si>
  <si>
    <t>Қарындаш, 75гр., сұйық</t>
  </si>
  <si>
    <t xml:space="preserve">ақ түсті өшіргіш,  қарындашты өшіруге арналған </t>
  </si>
  <si>
    <t>текст. маркерлер 20251/4дана EXUCE п/у (MON AMI-Корея)(жиынтық)</t>
  </si>
  <si>
    <t>60см3 күлгін түсті. 310001 (Гамма)(мөрқалып бояу)</t>
  </si>
  <si>
    <t>Согласовано :            Главный инженер                                    Коновалов В.В.</t>
  </si>
  <si>
    <t xml:space="preserve">                                  Юрисконсульт                                             Рыщанов К.И.</t>
  </si>
  <si>
    <t xml:space="preserve">                                  Ведущий - экономист                                   Нечипуренко Н.П.</t>
  </si>
  <si>
    <t>Составил:</t>
  </si>
  <si>
    <t>Гербицид</t>
  </si>
  <si>
    <t>Серия АА-16</t>
  </si>
  <si>
    <t>Қабырғалы панель</t>
  </si>
  <si>
    <t>битумды  және жартылай битумды вагондарға арналған кронштейіндер</t>
  </si>
  <si>
    <t>жуу машиналарына арналған осьтер</t>
  </si>
  <si>
    <t>ағаш есік</t>
  </si>
  <si>
    <t>ағаш қорабы</t>
  </si>
  <si>
    <t>ағаш жақтау маңдайшалары</t>
  </si>
  <si>
    <t>пеноөртсөндіретін күрделі жөндеу</t>
  </si>
  <si>
    <t>жылу пункті ғимаратын күрделі жөндеу</t>
  </si>
  <si>
    <t>Экскаваторлар</t>
  </si>
  <si>
    <t>Төбе желдеткіші</t>
  </si>
  <si>
    <t>Электрокалориферлер</t>
  </si>
  <si>
    <t xml:space="preserve"> сыртқы жуудың №2 сұйыққойманың күрделі жөндеуі</t>
  </si>
  <si>
    <t>этилденген бензинне цистерналарды өңдеу лотоктарының күрделі жөндеуі</t>
  </si>
  <si>
    <t>цистерналарды жуу депосы ғимаратының бас қасбеттік әйнек ойығының күрделі жөндеуі</t>
  </si>
  <si>
    <t>Ноутбук (1түр)</t>
  </si>
  <si>
    <t xml:space="preserve">құжаттарға арналған шкафтар </t>
  </si>
  <si>
    <t>Киімге арналған шкафтар</t>
  </si>
  <si>
    <t>офисті шкаф</t>
  </si>
  <si>
    <t>мобильді тапал тіреу</t>
  </si>
  <si>
    <t>оргтехникаға арналған тапал тіреу</t>
  </si>
  <si>
    <t>Домаланған тапал тіреу</t>
  </si>
  <si>
    <t>Сорғы. ВЗГ 160квт/1500об.мин электроқозғалышпен</t>
  </si>
  <si>
    <t>Жүйелі блокқа арналған түпқойма</t>
  </si>
  <si>
    <t>Сүйеулі үстелдер</t>
  </si>
  <si>
    <t>Қалқа</t>
  </si>
  <si>
    <t>Орындықтар</t>
  </si>
  <si>
    <t>Киімге арналған шкаф</t>
  </si>
  <si>
    <t>Жалғ.страт.Үстелге арналған элемент</t>
  </si>
  <si>
    <t>ВЗГ 7,5 квт/1500об.мин қозғалтқышымен сорғы</t>
  </si>
  <si>
    <t xml:space="preserve">Персональді компьютер (монитор, системный блок, клавиатура, мышка) Лицензионное программное обеспечение
</t>
  </si>
  <si>
    <t>А4 лазер форматты  принтер</t>
  </si>
  <si>
    <t>дөңгелек бұранда кескіш метрикалық бұрандамен 5,0</t>
  </si>
  <si>
    <t>дөңгелек бұранда кескіш метрикалық бұрандамен 6,0</t>
  </si>
  <si>
    <t>дөңгелек бұранда кескіш метрикалық бұрандамен 8</t>
  </si>
  <si>
    <t>дөңгелек бұранда кескіш метрикалық бұрандамен 16</t>
  </si>
  <si>
    <t>ГОСТ 481-80марка ПОН (паронит общего назначения) Максимально - допустимое давление рабочей среды 6.4МПА. Максимально допустимая температура рабочей среды от-50оС до + 450оС размеры : длина - 1770мм, ширина -1000мм.толщина 4мм</t>
  </si>
  <si>
    <t>ГОСТ 5152-84Е, марка АП-31, диаметр 6 мм; рабочая среда по применению – вода, пар; максимально допустимое давление – 4,5 Мпа; температура среды – 300 гр. Цельсия; скорость скольжения, 2 м/с; узел уплотнения – арматура, центробежный насос.</t>
  </si>
  <si>
    <t>насос К 290/30</t>
  </si>
  <si>
    <t>насос СД50/10</t>
  </si>
  <si>
    <t xml:space="preserve"> Насос СМ 100/65</t>
  </si>
  <si>
    <t>ДС -134</t>
  </si>
  <si>
    <t>услуги по тарифам утвержденным АРЕМ</t>
  </si>
  <si>
    <t>Экологический кодекс Республики Казахстан</t>
  </si>
  <si>
    <t>согласно перечня</t>
  </si>
  <si>
    <t>Согласно норм отдельных видов административных расходов</t>
  </si>
  <si>
    <t>текущий ремонт и техническое обслуживания оборудования</t>
  </si>
  <si>
    <t>текущий ремонт и техническое обслуживания оргтехники</t>
  </si>
  <si>
    <t>услуги по подачи питьевой и технической воды по тарифам утвержденным АРЕМ</t>
  </si>
  <si>
    <t xml:space="preserve">лента тормозная </t>
  </si>
  <si>
    <t>брезент</t>
  </si>
  <si>
    <t>картон прокладочный марки А 0.5 мм</t>
  </si>
  <si>
    <t>картон прокладочный марки А 0.8 мм</t>
  </si>
  <si>
    <t>бельтинг</t>
  </si>
  <si>
    <t>хлорная известь</t>
  </si>
  <si>
    <t>порошок стиральный</t>
  </si>
  <si>
    <t>Трихлоэтилен</t>
  </si>
  <si>
    <t>Набивка сальниковая льнаная - графитовая Ду -6 мм</t>
  </si>
  <si>
    <t>Набивка сальниковая льнаная - графитовая Ду -8 мм</t>
  </si>
  <si>
    <t>Набивка сальниковая льнаная - графитовая Ду- 10 мм</t>
  </si>
  <si>
    <t xml:space="preserve"> 1000 мм кең жайылған  түрімен ұзындығымен , үзбенің ені  10-20мм, қалыңдығы 0,4-0,6 мм</t>
  </si>
  <si>
    <t xml:space="preserve">ГОСТ-5513-97 для ГАЗ-53,ПАЗ-67(2240х 508 обозначение шины 8.25 R-20) в комплект входят : покрышка, камера ободная лента </t>
  </si>
  <si>
    <t>ГОСТ 4754-64</t>
  </si>
  <si>
    <t>ТУ 38105951-75</t>
  </si>
  <si>
    <t>Выдача спец. Молоко работающим во вредных условиях труда</t>
  </si>
  <si>
    <t>Плакаты по охране труда и техники безопасности, нормативно- техническая документация</t>
  </si>
  <si>
    <t>Охрана склада прекурсоров</t>
  </si>
  <si>
    <t>Переплет бухгалтерских учетных документов</t>
  </si>
  <si>
    <t xml:space="preserve">Подписка на газеты и журналы </t>
  </si>
  <si>
    <t xml:space="preserve">ГОСТ - 27575-87 Костюм состоит из куртки и брюк.Для пошива костюма применяется ткань (хлопок 100%). Современный дизайн, нличие множество удобных карманов и наколенных клапанов, под которые устанавливаются резиновые или пластиковые наколенники. </t>
  </si>
  <si>
    <t>техникалық сипаттама  ТУ1578-76 төмен емес</t>
  </si>
  <si>
    <t>рукав паропроводный Ду- 20 мм</t>
  </si>
  <si>
    <t>рукав паропроводный Ду- 25 мм</t>
  </si>
  <si>
    <t>рукав паропроводный Ду- 32 мм</t>
  </si>
  <si>
    <t>рукав паропроводный Ду- 38 мм</t>
  </si>
  <si>
    <t>ГОСТ5762-74(2002) задвижка чугунная   паралельная фланцевая с выдвижным шпинделем для воды и пара д-200мм применяется для воды и пара при температуре рабочей среды от 50С до + 250С, давление 16кгс/см31</t>
  </si>
  <si>
    <t>С завязками из картона, формат А4, 3 клапана</t>
  </si>
  <si>
    <t>20 файлов</t>
  </si>
  <si>
    <t>А-4, картон, белый, 340гр. плотность,  "Office Way", на завязках</t>
  </si>
  <si>
    <t>файл 2040-08, 0,06 мм А4, глянцевый</t>
  </si>
  <si>
    <t>Почтовый 625, 250х353, б/о белый силикон</t>
  </si>
  <si>
    <t>Почтовый , 114х162, б/о белый силикон</t>
  </si>
  <si>
    <t xml:space="preserve"> большие с логотипом 220х280 3304</t>
  </si>
  <si>
    <t>Гелевая 35302 J.GRIP син.</t>
  </si>
  <si>
    <t>ГОСТ 28937-91 Ручка шариковая , прозрачный корпус, синяя</t>
  </si>
  <si>
    <t xml:space="preserve">металлический, с пластиковыми рукоятками, щипцы для удаления скоб №10 и 24/6. </t>
  </si>
  <si>
    <t>ГОСТ 13143-88, в сборе с металлической линейкой, на 20 листов</t>
  </si>
  <si>
    <t>Скобы для степлера №10/1000шт. 7139 медн.</t>
  </si>
  <si>
    <t>Шкаф для документов. Ширина 800 мм., глубина - 390мм., высота 1880 мм. Должен иметь 4 полки, делящих шкаф на 5 отделений, из которых два нижних должны быть закрыты сплошными дверцами из ДСП толщиной 18 мм., а три других открытые. При изготовлении каркасов</t>
  </si>
  <si>
    <t>насос СМ 150/125 для подачи жидкости</t>
  </si>
  <si>
    <t>насос ВК 5/24</t>
  </si>
  <si>
    <t>Мангистауская область</t>
  </si>
  <si>
    <t>Павлодарская область</t>
  </si>
  <si>
    <t>Услуги по водоснабжению</t>
  </si>
  <si>
    <t>Услуги по водоотведению</t>
  </si>
  <si>
    <t xml:space="preserve"> Предоставление услуг связи</t>
  </si>
  <si>
    <t>Услуги, связанные с осуществлением  командировочных расходов</t>
  </si>
  <si>
    <t xml:space="preserve">ГОСТ 2590-88 прокат стальной горячекатанный круглый без обработки поверхности. Диаметр 70мм. Марка стали 08КР-20КП Длина 5000мм. Сортамент проката должен соответствовать  требованиям ГОСТ- 1050-88 </t>
  </si>
  <si>
    <t>с даты вступления в силу договора до 24.02.2010 год.</t>
  </si>
  <si>
    <t>15 февраля</t>
  </si>
  <si>
    <t>с даты вступления в силу договора до 31.12.2010 год.</t>
  </si>
  <si>
    <t>29 марта</t>
  </si>
  <si>
    <t>21 июня</t>
  </si>
  <si>
    <t>12 апреля</t>
  </si>
  <si>
    <t>11 октября</t>
  </si>
  <si>
    <t>ГОСТ 27682-88, марка ДРЛ-400, напряжение 220 В, мощность 400  Вт, часы  горения  -  6000 часов</t>
  </si>
  <si>
    <t>тип ПН-2, УЗ-220-380В , предохранители с плавкой вставкой на 100А, технические и качественные характеристики не ниже ТУ-16.521.037.75</t>
  </si>
  <si>
    <r>
      <t>Код РНН_</t>
    </r>
    <r>
      <rPr>
        <b/>
        <u val="single"/>
        <sz val="10"/>
        <color indexed="8"/>
        <rFont val="Times New Roman"/>
        <family val="1"/>
      </rPr>
      <t>451500243539</t>
    </r>
  </si>
  <si>
    <r>
      <t xml:space="preserve">Код БИН </t>
    </r>
    <r>
      <rPr>
        <b/>
        <u val="single"/>
        <sz val="10"/>
        <color indexed="8"/>
        <rFont val="Times New Roman"/>
        <family val="1"/>
      </rPr>
      <t>070240009538</t>
    </r>
  </si>
  <si>
    <t>Итого товары</t>
  </si>
  <si>
    <t>Итого работа</t>
  </si>
  <si>
    <t>Итого инвест</t>
  </si>
  <si>
    <t>Итого услуги</t>
  </si>
  <si>
    <t>ИТОГО</t>
  </si>
  <si>
    <t>27 -27 мм алты қырлы</t>
  </si>
  <si>
    <t>32-32 мм алты қырлы</t>
  </si>
  <si>
    <t>36-36 мм алты қырлы</t>
  </si>
  <si>
    <t xml:space="preserve"> 41-41 мм алты қырлы</t>
  </si>
  <si>
    <t>25х25 тең бүйірлі бұрыш</t>
  </si>
  <si>
    <t xml:space="preserve"> 45х45 тең бүйірлі бұрыш</t>
  </si>
  <si>
    <t xml:space="preserve"> 63х63 тең бүйірлі бұрыш</t>
  </si>
  <si>
    <t>90х90 тең бүйірлі бұрыш</t>
  </si>
  <si>
    <t xml:space="preserve"> 2 мм жіңішке бетті болат</t>
  </si>
  <si>
    <t>4мм қалың бетті болат</t>
  </si>
  <si>
    <t>5 мм қалың бетті болат</t>
  </si>
  <si>
    <t xml:space="preserve"> диам. 1,5-2 мм болатты сым</t>
  </si>
  <si>
    <t xml:space="preserve"> №20 швеллер</t>
  </si>
  <si>
    <t xml:space="preserve"> №18 швеллер</t>
  </si>
  <si>
    <t xml:space="preserve"> №24 швеллер</t>
  </si>
  <si>
    <t>Ду- 15 мм су мен газ өткізгіш құбырлар</t>
  </si>
  <si>
    <t>Ду- 20 мм су мен газ өткізгіш құбырлар</t>
  </si>
  <si>
    <t>Ду- 25 мм су мен газ өткізгіш құбырлар</t>
  </si>
  <si>
    <t>Ду- 32 мм су мен газ өткізгіш құбырлар</t>
  </si>
  <si>
    <t>20 мм шегелер</t>
  </si>
  <si>
    <t xml:space="preserve"> 25 мм шегелер</t>
  </si>
  <si>
    <t>50 мм шегелер</t>
  </si>
  <si>
    <t>70 мм шегелер</t>
  </si>
  <si>
    <t>100 мм шегелер</t>
  </si>
  <si>
    <t xml:space="preserve"> 120 мм шегелер</t>
  </si>
  <si>
    <t xml:space="preserve"> 150 мм шегелер</t>
  </si>
  <si>
    <t>М 20*90 мм алты қырлы бұрандама</t>
  </si>
  <si>
    <t>М 20*100 мм алты қырлы бұрандама</t>
  </si>
  <si>
    <t>М 20*110 мм алты қырлы бұрандама</t>
  </si>
  <si>
    <t xml:space="preserve"> М 6 алты қырлы қаптамалы сомын</t>
  </si>
  <si>
    <t xml:space="preserve"> М 18 алты қырлы қаптамалы сомын</t>
  </si>
  <si>
    <t xml:space="preserve"> М 20 алты қырлы қаптамалы сомын</t>
  </si>
  <si>
    <t xml:space="preserve"> М 22 алты қырлы қаптамалы сомын</t>
  </si>
  <si>
    <t>Д.70 мм қола шеңбер</t>
  </si>
  <si>
    <t>Д.80 мм қола шеңбер</t>
  </si>
  <si>
    <t>ЦНСГ 60/198</t>
  </si>
  <si>
    <t>Насос без электродвигателя</t>
  </si>
  <si>
    <t xml:space="preserve">Сорғы.  электроқозғалтқышсыз </t>
  </si>
  <si>
    <t>ГОСТ 10325-79 Головной убор комбинированный. Колпак из сукна. Нуашник, назотылник и лобик из облагороженной овчины черного цвета. Подклад утепленный, устойчивый по фрме. Детали колпака цельные. Утепляющая  подкладка пошивается согласно с принятой технолог</t>
  </si>
  <si>
    <t>Саусақты қолғаптар латексті, диэлектрлі тоқпен.Қолдарды зақымдану, үнемі және айнымалы өндіріс жилігінің 1000 В-ға дейінгі электрлі тоқтардан қорғау үшін арналған.Қорғалудың негізгі құралы және  100 В-дан жоғары қосымша ретінде.Техникалық сипаттамасы ТУ-3</t>
  </si>
  <si>
    <t>применяется в качестве высокоинтенсивных источников света в кино и диа проекторах, оптических приборах, в осветительных приборах для кино и фото съемки. Лампа работает от сети постоянного и переменного тока  50 герц имет стабильный световой поток, повышен</t>
  </si>
  <si>
    <t xml:space="preserve"> №15 слесарлы-монтажндық құрал-сайман жиынтығы; Жиынтық мынадан құралады: 110мм кернер -1дана,160мм шапқы - 1дана, сызба- 1дана,  0,2кг балға  - 1дана, 155х0,6 мм бұрауыш немесе №1 крестовина- 1дана , 190х1мм бұрауыш немесе №1 крестовина - 1дана, қол арал</t>
  </si>
  <si>
    <t>набор слесарно-монтажного инструмента №15; Комплект состоит из: кернер 110мм -1шт, зубило 160мм - 1шт, чертилка - 1шт, молоток 0,2кг - 1шт, отвертка 155х0,6 мм или крестов.№1 - 1шт, отвертка 190х1мм или крестов.№2 - 1шт, рамка ножовочная - 1шт, плоскогубц</t>
  </si>
  <si>
    <t xml:space="preserve">Персональный компьютер (монитор, системный блок, клавиатура, мышка) Лицензионное программное обеспечение
</t>
  </si>
  <si>
    <t>Принтер лазерный формат А4</t>
  </si>
  <si>
    <t>Ноутбук (тип1)</t>
  </si>
  <si>
    <t>Сканер планшетный (потоковый)   формат А4</t>
  </si>
  <si>
    <t>Кресло на роликах</t>
  </si>
  <si>
    <t>Обучение и повышение квалификации</t>
  </si>
  <si>
    <t>Медицинские услуги</t>
  </si>
  <si>
    <t>Консалтинговые услуги</t>
  </si>
  <si>
    <t>Услуги СМИ</t>
  </si>
  <si>
    <t>Аренда земли</t>
  </si>
  <si>
    <t xml:space="preserve">Манометры технические тип ОБМВ-1-0давления  от 0 до 0.6 кгс/ см2                   </t>
  </si>
  <si>
    <t xml:space="preserve">Манометры технические марки ОБМ1-100  давления от 0 до 26 кгс/см2 </t>
  </si>
  <si>
    <t>Мегоометр  марки ЭСО -202</t>
  </si>
  <si>
    <t>подшипники 180214</t>
  </si>
  <si>
    <t>подшипники 220</t>
  </si>
  <si>
    <t>подшипники 306</t>
  </si>
  <si>
    <t>подшипники 309</t>
  </si>
  <si>
    <t>подшипники 8309</t>
  </si>
  <si>
    <t>подшипники 12208</t>
  </si>
  <si>
    <t>подшипники 180305</t>
  </si>
  <si>
    <t>подшипники 53614</t>
  </si>
  <si>
    <t>наконечники меднные</t>
  </si>
  <si>
    <t xml:space="preserve">  6х1сапты, метрикалық таңбалаушылар</t>
  </si>
  <si>
    <t xml:space="preserve"> 5 х 0,8 таңба  сомын салушылар</t>
  </si>
  <si>
    <t>12х1,0 сомын таңба салушылар</t>
  </si>
  <si>
    <t xml:space="preserve"> 20 х2,5 қол машиналы таңба салушылар</t>
  </si>
  <si>
    <t>30 х3,5 қол машиналы таңба салушылар</t>
  </si>
  <si>
    <t>8*1,25 таңба салушы</t>
  </si>
  <si>
    <t xml:space="preserve"> М30*3,0 таңба салушы</t>
  </si>
  <si>
    <t xml:space="preserve"> 1,8х0,75 сапты метрикалық таңба салушы</t>
  </si>
  <si>
    <t>М30*1 таңба салушы</t>
  </si>
  <si>
    <t>Шеңбер бұранда кескіш</t>
  </si>
  <si>
    <t>Шеңбер кескіш</t>
  </si>
  <si>
    <t>шеібер бұранда кескіш</t>
  </si>
  <si>
    <t>53.10.12</t>
  </si>
  <si>
    <t>65.12.21</t>
  </si>
  <si>
    <t>69.10.19</t>
  </si>
  <si>
    <t>64.11.10</t>
  </si>
  <si>
    <t>49.20.19</t>
  </si>
  <si>
    <t>кабель шланговый                               КГ 3 х 6 - 1 х 4,5</t>
  </si>
  <si>
    <t xml:space="preserve"> кабель силовой                                 КГ 3 х 16 - 1 х 10</t>
  </si>
  <si>
    <t xml:space="preserve">Установочный провод </t>
  </si>
  <si>
    <t>Шнур осветительный</t>
  </si>
  <si>
    <t>провод АППВ 2Х1,5</t>
  </si>
  <si>
    <t>уайт - спирит</t>
  </si>
  <si>
    <t>эмаль белая</t>
  </si>
  <si>
    <t>сурик железный</t>
  </si>
  <si>
    <t xml:space="preserve">олифа </t>
  </si>
  <si>
    <t>краска черная</t>
  </si>
  <si>
    <t>лак ПФ 283.ПФ 170</t>
  </si>
  <si>
    <t>лак БТ-577</t>
  </si>
  <si>
    <t>эмаль голубая</t>
  </si>
  <si>
    <t>эмаль коричневая</t>
  </si>
  <si>
    <t>эмаль зеленая</t>
  </si>
  <si>
    <t>эмаль красная</t>
  </si>
  <si>
    <t>эмаль желтая</t>
  </si>
  <si>
    <t>эмаль синяя</t>
  </si>
  <si>
    <t>Панель стеновая</t>
  </si>
  <si>
    <t>кабель силовой                                АВВГ 3Х25+1Х16</t>
  </si>
  <si>
    <t xml:space="preserve"> Тартылған, қайырмалы бұрандама, жинақталған</t>
  </si>
  <si>
    <t>Цистерна люгінің қақпағы, ригельді бекітпемен</t>
  </si>
  <si>
    <t xml:space="preserve"> Қысым винті</t>
  </si>
  <si>
    <t xml:space="preserve"> 494.01.260-1Бункер қақпағы</t>
  </si>
  <si>
    <t>Сол жақты бункер ілмегі</t>
  </si>
  <si>
    <t xml:space="preserve"> Оң жақты бункер ілмегі  </t>
  </si>
  <si>
    <t xml:space="preserve"> 494.03.129 бункердің тиек винті</t>
  </si>
  <si>
    <t>Масла и смазки</t>
  </si>
  <si>
    <t>06230</t>
  </si>
  <si>
    <t>02015</t>
  </si>
  <si>
    <t>Кабель сварочный КГХЛ 3*25+1*10 пісірмелі кабель</t>
  </si>
  <si>
    <t>КГ 3 х 1,5 күш беретін кабель</t>
  </si>
  <si>
    <t xml:space="preserve"> АВВГ 3Х120- 1 Х95 күш беретін кабель</t>
  </si>
  <si>
    <t xml:space="preserve">    АВВГ 3Х4- 1 Х 2,5 күш беретін кабель</t>
  </si>
  <si>
    <t xml:space="preserve">   АВВГ 4Х25 күш беретін кабель</t>
  </si>
  <si>
    <t xml:space="preserve"> КВВГ 5 Х 1 бақыланатын кабель</t>
  </si>
  <si>
    <t xml:space="preserve">      АВВГ 3Х25+1Х16 күш беретін кабель</t>
  </si>
  <si>
    <t xml:space="preserve"> КГ 3 х 6 - 1 х 4,5 шлангалы кабель</t>
  </si>
  <si>
    <t xml:space="preserve">  КГ 3 х 16 - 1 х 10 күш беретін кабель</t>
  </si>
  <si>
    <t xml:space="preserve"> Құралатын сым</t>
  </si>
  <si>
    <t>Жарық түсіретін бау</t>
  </si>
  <si>
    <t>АППВ 2Х1,5 сымы</t>
  </si>
  <si>
    <t>ақ эмаль</t>
  </si>
  <si>
    <t xml:space="preserve">Темір жоса </t>
  </si>
  <si>
    <t>қара краска</t>
  </si>
  <si>
    <t>ПФ 283.ПФ 170 лагы</t>
  </si>
  <si>
    <t xml:space="preserve"> БТ-577 лагы</t>
  </si>
  <si>
    <t>көгілдір эмалі</t>
  </si>
  <si>
    <t xml:space="preserve"> қоңыр эмалі </t>
  </si>
  <si>
    <t>жасыл эмалі</t>
  </si>
  <si>
    <t>сары эмалі</t>
  </si>
  <si>
    <t>көк эмалі</t>
  </si>
  <si>
    <t>Алюминді пудра</t>
  </si>
  <si>
    <t>Сұр эмалі</t>
  </si>
  <si>
    <t xml:space="preserve">жалтырауық краскасы </t>
  </si>
  <si>
    <t xml:space="preserve"> А-1120 жетекті белдік</t>
  </si>
  <si>
    <t>швелер № 18</t>
  </si>
  <si>
    <t>швелер №24</t>
  </si>
  <si>
    <t>трубы водогазопроводные Ду- 15 мм</t>
  </si>
  <si>
    <t>трубы водогазопроводные Ду- 20мм</t>
  </si>
  <si>
    <t>трубы водогазопроводные Ду- 25мм</t>
  </si>
  <si>
    <t>трубы водогазопроводные Ду- 32 мм</t>
  </si>
  <si>
    <t>гвозди  20 мм</t>
  </si>
  <si>
    <t>гвозди 25 мм</t>
  </si>
  <si>
    <t>гвозди  50 мм</t>
  </si>
  <si>
    <t>гвозди  70 мм</t>
  </si>
  <si>
    <t xml:space="preserve">гвозди 100 мм </t>
  </si>
  <si>
    <t xml:space="preserve">гвозди  120 мм </t>
  </si>
  <si>
    <t xml:space="preserve">гвозди  150 мм </t>
  </si>
  <si>
    <t>болт с шестигран.М 20*90 мм</t>
  </si>
  <si>
    <t>Құрғату сұйыққоймасы</t>
  </si>
  <si>
    <t>ТОО "Ертыс сервис</t>
  </si>
  <si>
    <t>ТОО "Ертыс сервис"</t>
  </si>
  <si>
    <t>Жинақтамалар мыналардан тұрады:200мм құрама жалпақ тістеуіктер - 1дана; 250х1,6мм бұрауыш - 1дана,кернеу индекаторы - 1дана, 150мм жарты шеңберлі егеу - 1дана, 160 мм бүйір кескіш - 1дана, шапқы - 1дана, темірқашау - 1дана, балға -1 дана.</t>
  </si>
  <si>
    <t>Комплект состоит из: плоскогубцы комбинированные 200мм - 1шт; отвертка 250х1,6мм - 1шт, индикатор напряжения - 1шт, напильник полукруглый 150мм - 1шт, бокорезы 160 мм - 1шт, зубило - 1шт, бородок - 1шт, молоток -1 шт.</t>
  </si>
  <si>
    <t>Гост 6268-78 Р1-01А</t>
  </si>
  <si>
    <t>Гост 6268-79</t>
  </si>
  <si>
    <t>ГОСТ 18578-89, топор 2 кг, с топорищем, материал - инструментальная сталь, с одной стороны рабочее лезвие, с другой стороны прямоугольный боёк (обух).</t>
  </si>
  <si>
    <t>ГОСТ 4156-79</t>
  </si>
  <si>
    <t>ГОСТ 5394-89 Детали верха ботинок (переда, берцы, задники) из  кожи, формированные подошвы и каблуки из изностойкой резины, крепящимися к верху обуви гвоздевым методом. Гвоздь для крепления должен быть изготовлен из латуни.</t>
  </si>
  <si>
    <t xml:space="preserve">ГОСТ 5375-79. Изготовлены из литой резины. Внутреннее тканевое покрытие, рифленная подошва препятствует скольжению.  Предназначены для защиты от воды и общепроизводственных загрязнений. </t>
  </si>
  <si>
    <t>210 мм.х12 м., рул. по 0,28кг.</t>
  </si>
  <si>
    <t>размер 420*297 мм, фиолетовая</t>
  </si>
  <si>
    <t>83814/2268-385 А5 датир.2006г.Панама темно-корич. (каз.-рус.-англ.)</t>
  </si>
  <si>
    <t xml:space="preserve">СТ РК 350-93, 10мм, в упаковке - 50-100 шт. </t>
  </si>
  <si>
    <t>широкий, прозрачный 25 мм*33м, 195скб-37</t>
  </si>
  <si>
    <t>канцелярские, металлические, 28 мм, в пачка 100 шт., цинковые</t>
  </si>
  <si>
    <t xml:space="preserve">Металлические 45мм/70шт. </t>
  </si>
  <si>
    <t>Конструктор, ТМ, Москва, с13</t>
  </si>
  <si>
    <t>Карандаш, 75гр., жидкий</t>
  </si>
  <si>
    <t>с даты вступления в силу договора до 18.02.2010 год.</t>
  </si>
  <si>
    <t>15 марта</t>
  </si>
  <si>
    <t>01 июля</t>
  </si>
  <si>
    <t>14 июня</t>
  </si>
  <si>
    <t>с даты вступления в силу договора до 26.07.2010 год.</t>
  </si>
  <si>
    <t>02 августа</t>
  </si>
  <si>
    <t>37.00.11</t>
  </si>
  <si>
    <t>61.90.10</t>
  </si>
  <si>
    <t>комп.</t>
  </si>
  <si>
    <t>Икемделгіш тапал тіреуі: тереңдігі 520мм, ені 450мм, ұзындығы 620мм. Металды, орталық кілтке бағытталған және пластикалық саптармен. 3 жылжымалы секциямен.</t>
  </si>
  <si>
    <t>Металды, орталық кілтке бағытталған және метал сапты 3 суырмалы жәшігі бар. Доңғалақ аяқтармен жабдықталған. Өлшемдері 50 х 5</t>
  </si>
  <si>
    <t xml:space="preserve">Орындық қаңқасы (хромдалғын болат, кара) әшекейленген экотері </t>
  </si>
  <si>
    <t>Киімге арналған шкаф, көлемі 80*39*188 см,ламинадталған ДСП, қалыңдығы 18 мм, фурнитурасы металды, кілтті есік</t>
  </si>
  <si>
    <t>металды орталық кілтке бағытталған және суырмалы жәшігі бар. Доңғалақ аяқтармен жабдықталған, өлшемі 50 х 5</t>
  </si>
  <si>
    <t>Технические и качественные характеристики не ниже СТ ТОО 30156231-01-2006, перечень вложений в аптечку медицинскую универсальную:  1. Валидол таблетки 0,06 №10 -1 упаковка;  2. Нитроглицерин таблетки 0,0005 №10-1 упаковка; 3. Раствор аммиака 10%-10мл-1 фл</t>
  </si>
  <si>
    <t>ГОСТ -Ткань верха-плотная смесовая арт. 6005, плотность 244 г/м2. Состав - 50%хлопок, 50% - полиэфир. Пропитка - водоотталкивающая. Утеплитель - тройной слой синтепона плотностью - 100г/м2. Подкладка - ветрозащитная подкладочная ткань. Куртка имеет сулатн</t>
  </si>
  <si>
    <t xml:space="preserve"> 2003 жылғы 01 шілдедегі № 446-2 Азаматтық-құқықтық сақтандыру және көлік құралдардың иелерінің міндеттері туралы" Қазақстан Республикасының Заңы</t>
  </si>
  <si>
    <t xml:space="preserve"> (Север) зимнееТемпература вспышки не ниже 55 0С. Температура застывания не выше минус 35о. Коксуемость 10%-ного остатка - не более 0,3 %. Зольность -не более 0,01 %. Содержание воды - отсутствие. Механических примесей  - отсутствие. Коррозия медной пласт</t>
  </si>
  <si>
    <t>(Север) летнее.Температура вспышки не ниже 55 0С. Коксуемость 10%-ного остатка - не более 0,3 %. Зольность -не более 0,01 %. Содержание воды - отсутствие. Механических примесей  - отсутствие. Коррозия медной пластинки - класс 1. Устойчивоcть к окислению -</t>
  </si>
  <si>
    <t>Модель "Представитель", на ролликах. Размеры: 105х114х62х68 см. Цвет: черный. Материал: дерево, кожа.</t>
  </si>
  <si>
    <t>офисный, 1456х726х755мм  корпус -ЛДСП 18мм, фасады -ЛДСП</t>
  </si>
  <si>
    <t xml:space="preserve">ГОСТ 2590-88 прокат стальной горячекатанный круглый без обработки поверхности. Диаметр 60мм. Марка стали 08КР-20КП Длина 5000мм. Сортамент проката должен соответствовать  требованиям ГОСТ- 1050-88 </t>
  </si>
  <si>
    <t>ТУ 60-9560-82 техническая, фланель, ширина 1.5 метра</t>
  </si>
  <si>
    <t>ГОСТ 14253-83</t>
  </si>
  <si>
    <t>ГОСТ 2239-79, марка ЛОН, лампа накаливания общего назначения, напряжение 220В, мощность 1000 Вт, часы горения - 1000 часов</t>
  </si>
  <si>
    <t>ГОСТ 3675-77</t>
  </si>
  <si>
    <t>ТУ УСО 360.049</t>
  </si>
  <si>
    <t>30.20.40</t>
  </si>
  <si>
    <t>29.31.10</t>
  </si>
  <si>
    <t>29.32.99</t>
  </si>
  <si>
    <t>24.34.11</t>
  </si>
  <si>
    <t>24.20.11</t>
  </si>
  <si>
    <t>25.94.12</t>
  </si>
  <si>
    <t>25.94.13</t>
  </si>
  <si>
    <t>24.41.30</t>
  </si>
  <si>
    <t>24.41.31</t>
  </si>
  <si>
    <t>24.41.32</t>
  </si>
  <si>
    <t>02.20.11</t>
  </si>
  <si>
    <t>23.51.11</t>
  </si>
  <si>
    <t>22.23.15</t>
  </si>
  <si>
    <t>16.21.22</t>
  </si>
  <si>
    <t>16.21.12.</t>
  </si>
  <si>
    <t>23.99.11</t>
  </si>
  <si>
    <t>23.52.30</t>
  </si>
  <si>
    <t>23.52.10</t>
  </si>
  <si>
    <t>20.52.10</t>
  </si>
  <si>
    <t>27.32.11</t>
  </si>
  <si>
    <t>27.32.12</t>
  </si>
  <si>
    <t>20.30.22</t>
  </si>
  <si>
    <t>22.19.40</t>
  </si>
  <si>
    <t>22.19.30</t>
  </si>
  <si>
    <t>22.19.50</t>
  </si>
  <si>
    <t>13.92.22</t>
  </si>
  <si>
    <t>17.29.99</t>
  </si>
  <si>
    <t>20.59.59</t>
  </si>
  <si>
    <t>20.41.99</t>
  </si>
  <si>
    <t>08.91.11</t>
  </si>
  <si>
    <t>13.20.20</t>
  </si>
  <si>
    <t>13.20.41</t>
  </si>
  <si>
    <t>13.92.21</t>
  </si>
  <si>
    <t>13.20.14</t>
  </si>
  <si>
    <t>32.99.12</t>
  </si>
  <si>
    <t>15.20.11</t>
  </si>
  <si>
    <t>15.20.13</t>
  </si>
  <si>
    <t>21.20.21</t>
  </si>
  <si>
    <t>14.14.22</t>
  </si>
  <si>
    <t>14.19.43</t>
  </si>
  <si>
    <t>15.20.32</t>
  </si>
  <si>
    <t>27.33.13</t>
  </si>
  <si>
    <t>27.40.11</t>
  </si>
  <si>
    <t>27.40.15</t>
  </si>
  <si>
    <t>27.40.14</t>
  </si>
  <si>
    <t>27.40.21</t>
  </si>
  <si>
    <t>27.73.60</t>
  </si>
  <si>
    <t>23.91.11</t>
  </si>
  <si>
    <t>25.73.30</t>
  </si>
  <si>
    <t>25.99.99</t>
  </si>
  <si>
    <t>25.73.60</t>
  </si>
  <si>
    <t>27.73.30</t>
  </si>
  <si>
    <t>25.91.12</t>
  </si>
  <si>
    <t>28.24.12</t>
  </si>
  <si>
    <t>25.73.20</t>
  </si>
  <si>
    <t>17.23.11</t>
  </si>
  <si>
    <t>17.23.12</t>
  </si>
  <si>
    <t>28.23.12</t>
  </si>
  <si>
    <t>22.95.25</t>
  </si>
  <si>
    <t>32.99.16</t>
  </si>
  <si>
    <t>32.99.15</t>
  </si>
  <si>
    <t>22.2925</t>
  </si>
  <si>
    <t>25.71.12</t>
  </si>
  <si>
    <t>22.29.25</t>
  </si>
  <si>
    <t>32.99.51</t>
  </si>
  <si>
    <t>17.23.13</t>
  </si>
  <si>
    <t>32.99.11</t>
  </si>
  <si>
    <t>26.20.22</t>
  </si>
  <si>
    <t>26.51.31</t>
  </si>
  <si>
    <t>26.51.53</t>
  </si>
  <si>
    <t>26.51.51</t>
  </si>
  <si>
    <t>26.51.43</t>
  </si>
  <si>
    <t>28.15.10</t>
  </si>
  <si>
    <t>24.52.30</t>
  </si>
  <si>
    <t>27.90.33</t>
  </si>
  <si>
    <t>28.14.11</t>
  </si>
  <si>
    <t>28.96.10</t>
  </si>
  <si>
    <t>19.20.31</t>
  </si>
  <si>
    <t>20.11.11.</t>
  </si>
  <si>
    <t>41.00.40</t>
  </si>
  <si>
    <t>28.92.27</t>
  </si>
  <si>
    <t>27.90.11</t>
  </si>
  <si>
    <t>28.23.33</t>
  </si>
  <si>
    <t>26.20.18</t>
  </si>
  <si>
    <t>26.20.11</t>
  </si>
  <si>
    <t>28.13.14</t>
  </si>
  <si>
    <t>35.12.10</t>
  </si>
  <si>
    <t>35.14.10</t>
  </si>
  <si>
    <t>35.30.11</t>
  </si>
  <si>
    <t>38.11.21</t>
  </si>
  <si>
    <t>71.20.19</t>
  </si>
  <si>
    <t>61.20.12</t>
  </si>
  <si>
    <t>84.25.19</t>
  </si>
  <si>
    <t>33.12.19</t>
  </si>
  <si>
    <t>33.12.12</t>
  </si>
  <si>
    <t>36.00.30</t>
  </si>
  <si>
    <t>Төрт ядрлық процессор Intel Core 2 Quad Q6600, 2.4Ghz /LGA-775/1066MHz/8 Mb L2 (4096 Кб х2)/2048Mb DDR-II 800 MHz /intel P35/ SATA-2 400Gb 7200rpm /Vid 512 Mb PCI-E/DVD R/RW+-/LAN10/100/1000/8xUSB/ 4xPCI/SB6Ch/400W/монитор LCD19”1280X1024@ 75Hz/0.294dp</t>
  </si>
  <si>
    <t xml:space="preserve"> Ду -8 мм тығыздамалы зығыр-графитті толтырма </t>
  </si>
  <si>
    <t xml:space="preserve"> Ду -10 мм тығыздамалы зығыр-графитті толтырма </t>
  </si>
  <si>
    <t xml:space="preserve"> Ду -12 мм тығыздамалы зығыр-графитті толтырма </t>
  </si>
  <si>
    <t xml:space="preserve"> Мұнай көміртектің индекаторлы мүштіктері</t>
  </si>
  <si>
    <t>Әббебап индекаторлы қағаздар</t>
  </si>
  <si>
    <t>Күкірт қышқыл алюминий ( коогулянт)</t>
  </si>
  <si>
    <t>Кальций содасы</t>
  </si>
  <si>
    <t>сүртетін материалдар</t>
  </si>
  <si>
    <t xml:space="preserve"> техникалық маталы майлықтар</t>
  </si>
  <si>
    <t>қап тігетін мата</t>
  </si>
  <si>
    <t>б/у қап тігетін мата</t>
  </si>
  <si>
    <t>Техникалық және сапалы сипаттамалар ТУ 38.105.2000-91төмен емес</t>
  </si>
  <si>
    <t xml:space="preserve"> сметаға сәйкес</t>
  </si>
  <si>
    <t xml:space="preserve"> локальді  сметаға сәйкес</t>
  </si>
  <si>
    <t>ауа жылытқыш қондырғы ЭКУ-3000</t>
  </si>
  <si>
    <t>Болат бұранда кескіш</t>
  </si>
  <si>
    <t xml:space="preserve"> //4фрезалар</t>
  </si>
  <si>
    <t>20 ақырғы фрезалар</t>
  </si>
  <si>
    <t xml:space="preserve"> Құрама тістеуіктер</t>
  </si>
  <si>
    <t>Ұзындығы 200-250 мм слесарьлі жалпақ егеулер</t>
  </si>
  <si>
    <t>Ұзындығы  350 мм слесарьлі шеңбер егеулер</t>
  </si>
  <si>
    <t xml:space="preserve">Ұзындығы  300 мм слесарьлі үш қырлы егеулер </t>
  </si>
  <si>
    <t xml:space="preserve">Бөлшектенбелі сапты бұрауыш </t>
  </si>
  <si>
    <t>Айқыш тәрізді бұрауыш</t>
  </si>
  <si>
    <t>пассатиждер</t>
  </si>
  <si>
    <t>Тістеуіктер</t>
  </si>
  <si>
    <t xml:space="preserve"> бөлшектенбелі  торц.сапты тістеуіктер</t>
  </si>
  <si>
    <t>Бүйіркескіш кескіштер</t>
  </si>
  <si>
    <t xml:space="preserve">Перчатки латексные, диэлектрические безшовные. Предназначены для защиты рук от поражения постоянным и переменным электрическим током промышленной частоты до 1000 В, как основное средство защиты и свыше 100 В как дополнительное. Технические характеристики </t>
  </si>
  <si>
    <t>технические и качественные характеристики не ниже ГОСТ Р 12.4.184-95, тип ПП-Л; страховочный, с плечевыми и ножными лямками, предназначен для закрепления в рабочем положении и поддержке на высоте, включая предотвращение свободного падения. Может использов</t>
  </si>
  <si>
    <t>ГОСТ 12.4.187-97 сапоги кирзовые комбинированные с маслобензостойкой подошвой. Носок и пятка прочная кожа, голинище - трехслойная кирза, надежное гвоздевое крепление подошвы (латунные гвозди). Подносочная часть усилена гранитолью. Основная стелька из нату</t>
  </si>
  <si>
    <t>ГОСТ  4028-63,  торцевая  поверхность  конической  головки  - рифленная,  50 мм</t>
  </si>
  <si>
    <t>ГОСТ  4028-63,  торцевая  поверхность  конической  головки  - рифленная,  70 мм</t>
  </si>
  <si>
    <t>ГОСТ  4028-63,  торцевая  поверхность  конической  головки  - рифленная,  100 мм</t>
  </si>
  <si>
    <t>ГОСТ  4028-63,  торцевая  поверхность  конической  головки  - рифленная, 1 20 мм</t>
  </si>
  <si>
    <t>аудиторлық, ақпараттық және кеңестік қызметтер</t>
  </si>
  <si>
    <t>катриджтерді толтыру</t>
  </si>
  <si>
    <t>Бағдарламаларды техникалық күту, қамтамасыз ету</t>
  </si>
  <si>
    <t>жерді жалға алған үшін төлемдер</t>
  </si>
  <si>
    <t xml:space="preserve"> тыс.кв.м</t>
  </si>
  <si>
    <t>Сметалық құжаттарды құрастыру, экспертиза өткізумен</t>
  </si>
  <si>
    <t>МЕМСТ 12.4.035 - 78 электрпісірушілерге арналған бетті қорғайтын қалқандар</t>
  </si>
  <si>
    <t>сигналдық, жарық қайырушы жилеттер "СПЕКРТ-2" сериясынан, МЕМСТ Р 12.4.219-99. сай.</t>
  </si>
  <si>
    <t>перезарядка использованных или просроченных огнетушителей</t>
  </si>
  <si>
    <t>колданылған отсөндіргіштерді қайта толтыру және жөндеу</t>
  </si>
  <si>
    <t>ГОСТ 28037 -89 кусачки металлические 160мм с изолированными ручками, Материал инструментальная сталь, покрытие оксидирование, цинкование</t>
  </si>
  <si>
    <t>ГОСТ 10831-81 с шубкой полимидной на тканевой основе шириной 18см</t>
  </si>
  <si>
    <t>ГОСТ 20558-82, оцинкованное, объем - 12-15 литров</t>
  </si>
  <si>
    <t>ГОСТ 10597-87. Плоские (флейцы) из натуральной  щетины с металлической обоймой, ширина 50 мм, толщина 9 мм</t>
  </si>
  <si>
    <t>Услуги связи</t>
  </si>
  <si>
    <t>1 марта</t>
  </si>
  <si>
    <t xml:space="preserve">Ноутбук </t>
  </si>
  <si>
    <t>7 мая</t>
  </si>
  <si>
    <t>2 марта</t>
  </si>
  <si>
    <t>с даты вступления в силу договора до 30.03.2010 год.</t>
  </si>
  <si>
    <t>Стол руководителю</t>
  </si>
  <si>
    <t>Тумба под оргтехнику</t>
  </si>
  <si>
    <t>04 марта</t>
  </si>
  <si>
    <t>Шкаф для одежды</t>
  </si>
  <si>
    <t>Подставка под системный блок</t>
  </si>
  <si>
    <t>Шкаф офисный</t>
  </si>
  <si>
    <t xml:space="preserve">Стол </t>
  </si>
  <si>
    <t xml:space="preserve">Столы с приставкой </t>
  </si>
  <si>
    <t xml:space="preserve">Тумба мобильная </t>
  </si>
  <si>
    <t>Перегородка</t>
  </si>
  <si>
    <t xml:space="preserve">Стулья </t>
  </si>
  <si>
    <t>Стратегия соединит. Элемент для стола</t>
  </si>
  <si>
    <t>Тумба выкатная</t>
  </si>
  <si>
    <t xml:space="preserve">Насос с двигателем ВЗГ 37 квт/1500об.мин </t>
  </si>
  <si>
    <t xml:space="preserve">Насос с двигателем ВЗГ 11 квт/1500об.мин </t>
  </si>
  <si>
    <t xml:space="preserve">Насос с двигателем ВЗГ 5,5 квт/1500об.мин </t>
  </si>
  <si>
    <t xml:space="preserve">Насос с двигателем ВЗГ 7,5 квт/1500об.мин </t>
  </si>
  <si>
    <t>Насос с электродвигателем ВЗГ 160квт/1500об.мин</t>
  </si>
  <si>
    <t>ЦНСГ 180/212</t>
  </si>
  <si>
    <t>15 июня</t>
  </si>
  <si>
    <t>ПВХ с поворотной функцией</t>
  </si>
  <si>
    <t>ГОСТ 8509-93 уголок стальной горячекатанный равнополочный,сталь углеродистая обыкновенного качества ГОСТ 380-90</t>
  </si>
  <si>
    <t>ГОСТ 6465-63, быстрое высыхание, длительный срок службы</t>
  </si>
  <si>
    <t>ГОСТ 5631-79, лак БТ-577, упаковка 5-литровая тара</t>
  </si>
  <si>
    <t>легкомажущий пигмент серебристо-серого цвета, хорошая светостойкость и атмосфероустойчивость</t>
  </si>
  <si>
    <t>ГОСТ 12842-89 (профиль В(Б), класс 2,3; ширина большого сечения 17мм, расчетная ширина 14 мм, высота 11 мм, длина 710 мм)</t>
  </si>
  <si>
    <t>вакцинация работников</t>
  </si>
  <si>
    <t>штукатурка выравнивающая</t>
  </si>
  <si>
    <t>известь порошкообразная</t>
  </si>
  <si>
    <t>клей для кафеля</t>
  </si>
  <si>
    <t>клей ПВА</t>
  </si>
  <si>
    <t>Кабель силовой                      КГ 3 х 10 - 1 х 6</t>
  </si>
  <si>
    <t>Кабель силовой                               КГ 3 х 6 - 1 х 4,5</t>
  </si>
  <si>
    <t>Кабель сварочный КГХЛ 3*25+1*10</t>
  </si>
  <si>
    <t>Кабель силовой                       КГ 3 х 1,5</t>
  </si>
  <si>
    <t>кабель силовой                                    АВВГ 3Х120- 1 Х95</t>
  </si>
  <si>
    <t>кабель силовой                                         АВВГ 3Х4- 1 Х 2,5</t>
  </si>
  <si>
    <t>кабель силовой                                         АВВГ 4Х25</t>
  </si>
  <si>
    <t>кабель контрольный             КВВГ 5 Х 1</t>
  </si>
  <si>
    <t xml:space="preserve">Informat, 20 мл., қылқалам, шиша, № 66155, спирттік негізде </t>
  </si>
  <si>
    <t>Informat, 20 мл., шиша</t>
  </si>
  <si>
    <t>рукавицы брезентовые</t>
  </si>
  <si>
    <t>рукавицы комбинированные</t>
  </si>
  <si>
    <t>костюм х/б</t>
  </si>
  <si>
    <t>халат х/б</t>
  </si>
  <si>
    <t>галоши на валенки</t>
  </si>
  <si>
    <t>перчатки резиновые</t>
  </si>
  <si>
    <t>защитная каска</t>
  </si>
  <si>
    <t>очки защитные</t>
  </si>
  <si>
    <t>галоши диэлектрические</t>
  </si>
  <si>
    <t xml:space="preserve"> А-1800 жетекті белдік</t>
  </si>
  <si>
    <t>Б-1400 жетекті белдік</t>
  </si>
  <si>
    <t xml:space="preserve"> № 9 мм газды пісірімге резеңкелі жең</t>
  </si>
  <si>
    <t xml:space="preserve"> 195х65 R15 авторезеңке</t>
  </si>
  <si>
    <t xml:space="preserve"> 240 х 508тип ИК -61автошина</t>
  </si>
  <si>
    <t xml:space="preserve"> 185х70 р 14 тип Я 153 автошина</t>
  </si>
  <si>
    <t>Диэлектрлі кілем</t>
  </si>
  <si>
    <t>1 мм паронит</t>
  </si>
  <si>
    <t xml:space="preserve"> 2 мм паронит</t>
  </si>
  <si>
    <t>3 мм паронит</t>
  </si>
  <si>
    <t>4 мм паронит</t>
  </si>
  <si>
    <t xml:space="preserve">Ең көп қағаздың пішімі – А4. баспа технологиясы: монохромдық лазерлік таңба. Жоғарғы деңгейдегі шешілу 1200x1200dpi, тікелей жадынамасы 80 Mb төмен емес, жылдам атқарылатын процессорлар  460 МГц -тен төмен емес, USB/LAN/LPT, tray 1100 page. Жұмыс мөлшері </t>
  </si>
  <si>
    <t xml:space="preserve">Процессор: 2.4Ghz, FSB667MHz, 3MB L2 Cache Чипсет: PM965 Express. Северный мост 82PM965 (MCH). Оңтүстік көпір 82801HBM (ICH8-M). Тікелей жадынама түрі: DDRII 667МГц. Стандартный объем: 3072 Мб кеңею  мүмкіндігімен 4 Гб-ға дейін. Қатты диск: SATA көлеміне </t>
  </si>
  <si>
    <t>А-4, картон, ақшыл,тығыздығы 340гр.,  "Office Way", баулы</t>
  </si>
  <si>
    <t>ГПО -  жұмыс беруші 2007 жылғы 07.05-тегі Қ.Р. Заңы негізінде</t>
  </si>
  <si>
    <t xml:space="preserve"> Экологиялық сақтандыру міндеттері туралы" Қ.Р.Заңына сәйкес</t>
  </si>
  <si>
    <t>Ақпараттық- диагностикалық карта, техникалық жабдықтауға тексеру, уланғыштыққа автокөлікті тексеру</t>
  </si>
  <si>
    <t xml:space="preserve"> нотариальды  мекемелерінде ұйымдастырылған құжаттар растау</t>
  </si>
  <si>
    <t>Операциялық төлем жүйесінің  төлеу кепілдігі</t>
  </si>
  <si>
    <t xml:space="preserve">Оқыту, аттестация, квалификациясын  жоғарылату </t>
  </si>
  <si>
    <t>өңдеу жолындағы вагондарды жылжыту бойынша маневрлік жұмыс</t>
  </si>
  <si>
    <t>өңдеу жолындағы вагондарды беру мен шығару  және вагондарды кірме жолдарынан жинау</t>
  </si>
  <si>
    <t>Кірме долдары  ПЧ-32 балансында</t>
  </si>
  <si>
    <t xml:space="preserve">(Солтүстік) Жазғы. От алу температурасы  55 0С төмен емес.10 %-дық қалдықтың кокстенуі 10% -дан артық емес.Мысты қабат коррозиясы - 1 класс. Тұтығуғу тұрақты. </t>
  </si>
  <si>
    <t>851-09000-1 құятын</t>
  </si>
  <si>
    <t>1001 -11/505 төменгі ағызғыш құрал</t>
  </si>
  <si>
    <t>886-01-096(қылта)</t>
  </si>
  <si>
    <t xml:space="preserve"> А 17Д үлгісі</t>
  </si>
  <si>
    <t xml:space="preserve"> Б-116 үлгісі</t>
  </si>
  <si>
    <t>Б-117 үлгісі</t>
  </si>
  <si>
    <t>д= 15мм, қола,  су мен газды таратушы құбырлар үшін</t>
  </si>
  <si>
    <t>д= 25мм, қола,  су мен газды таратушы құбырлар үшін</t>
  </si>
  <si>
    <t>д= 32мм, қола,  су мен газды таратушы құбырлар үшін</t>
  </si>
  <si>
    <t>10 мм тасымалдағыш лентасы</t>
  </si>
  <si>
    <t xml:space="preserve"> Ду -50 мм сіңірілетін жеңдер</t>
  </si>
  <si>
    <t>Ду -75мм сіңірілетін жеңдер</t>
  </si>
  <si>
    <t>Ду -100 мм сіңірілетін жеңдер</t>
  </si>
  <si>
    <t xml:space="preserve"> Ду- 20 мм бу өткізетін жең</t>
  </si>
  <si>
    <t>Ду- 25 мм бу өткізетін жең</t>
  </si>
  <si>
    <t>Ду- 32 мм бу өткізетін жең</t>
  </si>
  <si>
    <t>Ду- 38 мм бу өткізетін жең</t>
  </si>
  <si>
    <t>тежегіш лентасы</t>
  </si>
  <si>
    <t xml:space="preserve"> А 0.5 мм маркалы төселетін картон</t>
  </si>
  <si>
    <t>с даты вступления в силу договора до 13.05.2010 год.</t>
  </si>
  <si>
    <t>с даты вступления в силу договора до 31.05.2010 год.</t>
  </si>
  <si>
    <t>27 декабря 2009 года</t>
  </si>
  <si>
    <t>04 января</t>
  </si>
  <si>
    <t>01февраля</t>
  </si>
  <si>
    <t>с даты вступления в силу договора до 28.02.2010 год.</t>
  </si>
  <si>
    <t>01 октября</t>
  </si>
  <si>
    <t>с даты вступления в силу договора до 31.10.2010 год.</t>
  </si>
  <si>
    <t>18 января</t>
  </si>
  <si>
    <t>04. Января</t>
  </si>
  <si>
    <t>20 января</t>
  </si>
  <si>
    <t>01 февраля</t>
  </si>
  <si>
    <t>Задвижка стальная Ду-300 Ру-64</t>
  </si>
  <si>
    <t>Вентиль чугунный Ду-15 Ру-16</t>
  </si>
  <si>
    <t>Вентиль чугунный Ду-20 Ру-16</t>
  </si>
  <si>
    <t>Вентиль чугунный Ду-25 Ру-16</t>
  </si>
  <si>
    <t>Вентиль чугунный Ду-32 Ру-16</t>
  </si>
  <si>
    <t>Вентиль чугунный Ду-40 Ру-16</t>
  </si>
  <si>
    <t>Вентиль чугунный Ду-50 Ру-16</t>
  </si>
  <si>
    <t>с даты вступления в силу договора до 31.12.2010 года.</t>
  </si>
  <si>
    <t>л</t>
  </si>
  <si>
    <t>экземп.</t>
  </si>
  <si>
    <t>ед.</t>
  </si>
  <si>
    <t>ваг</t>
  </si>
  <si>
    <t>Вентиль чугунный Ду-50 Ру-10</t>
  </si>
  <si>
    <t>Вентиль чугунный Ду-100 Ру-16</t>
  </si>
  <si>
    <t>Вентиль стальной  Ду-100 Ру-10</t>
  </si>
  <si>
    <t>Вентиль стальной Ду-20 Ру-16</t>
  </si>
  <si>
    <t>Вентиль стальной  Ду-25 Ру-16</t>
  </si>
  <si>
    <t>Вентиль бронзовый Ду-15 Ру-16</t>
  </si>
  <si>
    <t>Вентиль бронзовый Ду-25 Ру-16</t>
  </si>
  <si>
    <t>Вентиль бронзовый Ду-32</t>
  </si>
  <si>
    <t>Клапан обратный однодисковые фланцевый Ду-50 Ру-16</t>
  </si>
  <si>
    <t>Клапан обратный однодисковые фланцевый Ду- 32 Ру-16</t>
  </si>
  <si>
    <t>Клапан обратный однодисковые фланцевый Ду-80 Ру-16</t>
  </si>
  <si>
    <t>Клапан обратный однодисковые фланцевый Ду-100 Ру-16</t>
  </si>
  <si>
    <t>Клапан обратный однодисковые  фланцевые Ду-150 Ру-16</t>
  </si>
  <si>
    <t>Клапан  обратный однодисковые фланцевые Ду-200 Ру-16</t>
  </si>
  <si>
    <t>Клапан обратный однодисковые фланцевые Ду-200 Ру-25</t>
  </si>
  <si>
    <t>Технический осмотр автотранспорта</t>
  </si>
  <si>
    <t>Судебные, арбитражные, нотариальные учереждения</t>
  </si>
  <si>
    <t>Услуги банка</t>
  </si>
  <si>
    <t>Повышение уровня квалификации</t>
  </si>
  <si>
    <t xml:space="preserve">Маневровая работа </t>
  </si>
  <si>
    <t>Услуги по подаче и уборке вагонов</t>
  </si>
  <si>
    <t>Оплата за эксплуатацию земельного участка занятого подъездными путями</t>
  </si>
  <si>
    <t>приобретение легкового автомобиля " Шкода Октавия"</t>
  </si>
  <si>
    <t>Утверждаю</t>
  </si>
  <si>
    <t>И.о. Генерального директора</t>
  </si>
  <si>
    <r>
      <t xml:space="preserve">                               </t>
    </r>
    <r>
      <rPr>
        <sz val="16"/>
        <rFont val="Arial Cyr"/>
        <family val="0"/>
      </rPr>
      <t>Коновалов В.В.</t>
    </r>
  </si>
  <si>
    <r>
      <t xml:space="preserve">" </t>
    </r>
    <r>
      <rPr>
        <u val="single"/>
        <sz val="16"/>
        <rFont val="Arial Cyr"/>
        <family val="0"/>
      </rPr>
      <t xml:space="preserve">12 </t>
    </r>
    <r>
      <rPr>
        <sz val="16"/>
        <rFont val="Arial Cyr"/>
        <family val="0"/>
      </rPr>
      <t>"</t>
    </r>
    <r>
      <rPr>
        <u val="single"/>
        <sz val="16"/>
        <rFont val="Arial Cyr"/>
        <family val="0"/>
      </rPr>
      <t xml:space="preserve"> августа  </t>
    </r>
    <r>
      <rPr>
        <sz val="16"/>
        <rFont val="Arial Cyr"/>
        <family val="0"/>
      </rPr>
      <t>2010г.</t>
    </r>
  </si>
  <si>
    <t>Д 10-20 мм  35-10-8</t>
  </si>
  <si>
    <t>Д 10-20 мм  50-10-9</t>
  </si>
  <si>
    <t>Д 10-20 мм  70-10-11</t>
  </si>
  <si>
    <t>Д 10-20 мм  95-12-13</t>
  </si>
  <si>
    <t>Нигрол</t>
  </si>
  <si>
    <t>Тосол</t>
  </si>
  <si>
    <t>Штанга со стойкой</t>
  </si>
  <si>
    <t>Клапан предохронительный -впусной в сборе</t>
  </si>
  <si>
    <t xml:space="preserve">С зажимом А-4, пластиковая, с рычажным зажимом и карманом, "Lux", АВ201Р </t>
  </si>
  <si>
    <t xml:space="preserve"> для бумаг 41 мм 4543 зол.</t>
  </si>
  <si>
    <t>Нож канцелярский, малый</t>
  </si>
  <si>
    <t xml:space="preserve">ГОСТ 8942-85, 210х70х12, белизна 86% </t>
  </si>
  <si>
    <t>256 МБ</t>
  </si>
  <si>
    <t>длиной в развернутом виде 1000 мм, ширина звена 10-20мм, толщина 0,4-0,6 мм</t>
  </si>
  <si>
    <t>ГОСТ 7502-80 в закрытом корпусе, второго и третьего класса</t>
  </si>
  <si>
    <t>МШС 3000 мм</t>
  </si>
  <si>
    <t>ГОСТ 12.4.010-75. Рукавицы однопалые.Ткань х/б двунитка плотность 220г/кв.м.Налодонник из брезента ТС-200. При изготовлении используются нитки 44ЛХ.Двойной шов повышает прочность и долговечность данного изделия. Стойкие к механическим нагрузкам и истерани</t>
  </si>
  <si>
    <t>Соответствует и ГОСТ 12.4.087-84и ГОСТ -12.4.128-83. Каска выполнена из ударопрочного пластика. В комплент входит амортизатор, надежно гасящий удар и подборочный ремень. Подшлемник - утеплитель слой ватина. Размер регулируется шнуровкой на затылочной част</t>
  </si>
  <si>
    <t>ГОСТ -12.4.004-74 . Предназначен для защиты органов дыхания от воздействия парогазообразных вредных веществ, присутствующих в воздухе, укомплектовывается фильтрующими патронами различных марок (А- органических газов и паров, В -кислых газов и паров, Г - п</t>
  </si>
  <si>
    <t>Техникалық және сапалық сипаттамалары СТ ТОО 30156231-01-2006-дан төмен емес, медициналы, әмбебап дәрі қорапқа салу тізімі:  1. 0,06 №10 валидол дәрілері -1 орам;  2. 0,0005 №10 нитроглицеринді дәрілері -1 орам; 3.  10%-10 1мг Клемастин дәрілері - 1 орам;</t>
  </si>
  <si>
    <t xml:space="preserve">Условия поставки по ИНКОТЕРМС 2000, условия оплаты и график поставки </t>
  </si>
  <si>
    <t>Маркетинговая цена за единицу, тенге без НДС</t>
  </si>
  <si>
    <t>Маркетинговая цена за единицу, тенге с НДС</t>
  </si>
  <si>
    <t xml:space="preserve"> январь </t>
  </si>
  <si>
    <t xml:space="preserve">08 января  </t>
  </si>
  <si>
    <t xml:space="preserve"> 08 января </t>
  </si>
  <si>
    <t>01 апреля</t>
  </si>
  <si>
    <t>10 мая</t>
  </si>
  <si>
    <t>с даты вступления в силу договора до 30.06.2010 год.</t>
  </si>
  <si>
    <t>25 января</t>
  </si>
  <si>
    <t xml:space="preserve"> для степлера № 24 Novus</t>
  </si>
  <si>
    <t>№10 1001 AD мететалический</t>
  </si>
  <si>
    <t>бумага -А 4 "Снегурочка" ксероксная</t>
  </si>
  <si>
    <t>бумага рул.для факса</t>
  </si>
  <si>
    <t xml:space="preserve">бумага    копировальная </t>
  </si>
  <si>
    <t>Организационно - правовая форма организации  __________________________________________</t>
  </si>
  <si>
    <t>ГОСТ 481-80марка ПОН (паронит общего назначения) Максимально - допустимое давление рабочей среды 6.4МПА. Максимально допустимая температура рабочей среды от-50оС до + 450оС размеры : длина - 1770мм, ширина -1000мм.толщина 1мм</t>
  </si>
  <si>
    <t>ГОСТ 4753-68 «Керосин осветительный»
Плотность 0,78—0,85 г/см³ (при 20 °C), вязкость 1,2 — 4,5 мм2/с (при 20 °C), температура вспышки 28-72°С, теплота сгорания ок. 43 МДж/кг.</t>
  </si>
  <si>
    <t>ДГ24-15ЛП ГОСТ 6629-88</t>
  </si>
  <si>
    <t>ГОСТ-125-79 (серый)
Марки: Г-3,  в мешках по 25кг
Прочность на изгиб 19-24 кгс/см2 
Прочность на сжатие 35-45 кгс/см2
Остаток на сите №0,2 - не более 14%
Сроки схватывания: начало-3-5 мин.
конец-6-9 мин.</t>
  </si>
  <si>
    <t>Бельтинг БФ
ГОСТ 332-91</t>
  </si>
  <si>
    <t>Качество мешковины регламентируется ГОСТ 5530-2004</t>
  </si>
  <si>
    <t>ГОСТ 25690-83 Полотно нетканое нитепрошивное комбинированное</t>
  </si>
  <si>
    <t>ГОСТ 12.4.035-78 Щитки защитные лицевые для электросварщиков.</t>
  </si>
  <si>
    <t>Сигнальные, светоотражающие жилеты серии «СПЕКТР-2» соответствуют требованиям, предъявляемым к спецодежде сигнальной повышенной видимости 2 класса ГОСТ Р 12.4.219-99.</t>
  </si>
  <si>
    <t>ТУ 16-522066--75. ГОСТ 14255-69.</t>
  </si>
  <si>
    <t>ГОСТ 17438-72</t>
  </si>
  <si>
    <t>ГОСТ 28037-89 предназначенные для перекусывания проволоки, без изолирующих и с изолирующими рукоятками</t>
  </si>
  <si>
    <t>ГОСТ 10111-85 оснащеннные резцами с природными и синтетическими алмазами, предназначенные для резки листового стекла</t>
  </si>
  <si>
    <t>Қазақстан Республикасының Экологиялық кодексі</t>
  </si>
  <si>
    <t>тізімге сәйкес</t>
  </si>
  <si>
    <t>әкімшілік шығындардың жеке түрлерінің нормаларына сәйкес</t>
  </si>
  <si>
    <t xml:space="preserve">ағымдағы жөндеу мен жабдықтаудың техникалық қызметі </t>
  </si>
  <si>
    <t xml:space="preserve">ағымдағы жөндеу мен оргтехниканың техникалық қызметі </t>
  </si>
  <si>
    <t xml:space="preserve"> АРЕМ -мен бекітілген тариф бойынша ауыз су және техникалық суды беру бойынша қызметтер</t>
  </si>
  <si>
    <t>АРЕМ-мен бекітілген тариф бойынша пайдаланған суды бұрып жіберу  қызметтері</t>
  </si>
  <si>
    <t xml:space="preserve"> жергілікті  желі  жүйелерін қолдану телекоммуникациясы</t>
  </si>
  <si>
    <t>жүктер көтерілімі , жүктерді тасымалдау, жер жұмыстары</t>
  </si>
  <si>
    <t xml:space="preserve"> қызметтік  іссапарлардағы  іссапар шығындары</t>
  </si>
  <si>
    <t xml:space="preserve">жұмысшылар вакцинациясы </t>
  </si>
  <si>
    <t>медициналық тексерілім,профилактикалық,ағымдық, жұмысқа түсерде, ауысым алдындағы мед.куәландыру медпункті және пункт мазмұны</t>
  </si>
  <si>
    <t>ауысым алдындағы куәландыру</t>
  </si>
  <si>
    <t xml:space="preserve"> химиялық лабораторияның аттестациясы</t>
  </si>
  <si>
    <t>әкімшілік тұрмыстық және қызметтік мекемелерін санитарлық- гигиеналық тазарту административно бытовых и служебных помещений</t>
  </si>
  <si>
    <t>Включает в себя: 
1. Стол рабочий и конференц-приставку, служащую дополнением к рабочему столу -  размеры не менее 180х80х80 см и 120х80х80 см; тумбу для документов с выдвижными ящиками на металлических направляющих с центральным замком и металлическими р</t>
  </si>
  <si>
    <t>ГОСТ 18992-80 ПВА, марка "Эконом", упаковка - пласмассовая банка до 10 кг.</t>
  </si>
  <si>
    <t>Место проведения закупок (код населенного пункта в соответствии с КАТО</t>
  </si>
  <si>
    <t>МЕМСТ 5152-84Е, АП-31маркасы, диаметрі 12 мм; су мен парды қолданудағы жұмыс ортасы;жоғары деңдейде жіберілетін қысымы– 4,5 Мпа; орта температурасы – 300 гр. Цельсия; сырғанау жылдамдылығы, 2 м/с; тығыздау тарабы – арматура,сыртқа тебуші сорғы.</t>
  </si>
  <si>
    <t>МЕМСТ 2514-73</t>
  </si>
  <si>
    <t>МЕМСТ 6894-76</t>
  </si>
  <si>
    <t>МЕМСТ 3758-75, 18-сулы</t>
  </si>
  <si>
    <t>МЕМСТ 5100-85 техникалық (көмірқышқылды натрий, карбонат натрия)</t>
  </si>
  <si>
    <t>МЕМСТ 5354-70</t>
  </si>
  <si>
    <t>МЕМСТ 14253-83</t>
  </si>
  <si>
    <t xml:space="preserve">МЕМСТ 12.4.010-75.Жалғыз саусақты қолғаптар.Матасы мақта-маталы екі жіпті,тығыздығы 220г/кв.м.Алақандығы-ТС-200 брезенттен . Дайындалуғу 44ЛХ жіптері қолданылады. Қос тігіс -берілген бұйымның беріктігі мен мәңгілігін артады. </t>
  </si>
  <si>
    <t xml:space="preserve">МЕМСТ - 27575-87 Костюм кеудеше мен шалбардан тұрады. Костюмді тігу үшін (100%мақта) матасы қолданылады. Қазіргі дизайн, көптеген қолайлы қалталармен тізеге таңылатын  қақпақшалар, одан резеңкелі немесе пластикалық тізеқап </t>
  </si>
  <si>
    <t>МЕМСТ 12.4.132-83.100% мақта матасы, жұмсақ боялған бөз, тығыздығы 1425 г/м.кв. Түсі қара.</t>
  </si>
  <si>
    <t>МЕМСТ 126-79, пимадағы пішінді -резеңкелі галоштар.Материалы: литая резеңке</t>
  </si>
  <si>
    <t>ашық түрінің көзілдірігі, тура желдеткіш.Ұшатын бөліктер мен ірітіп-шірітетін сұйықтардың шашырауынан қорғайды.Булануға қарсы арнайы жабын. МЕМСТ 12.4.013-85Е.</t>
  </si>
  <si>
    <t>МЕМСТ 13385 - 78, материалы: арнаулы резеңке.1000 вольтке дейінгі кернеумен электрлік тоқтан қорғайды.Әр жұбында байқау штампы мен қолдану мерзімі керек.</t>
  </si>
  <si>
    <t xml:space="preserve">МЕМСТ 18724-88, ТУ17РСФСР 35-5773-03-94 ( 100% жүн,қалыңдығы қоныштан жоғары бойынша,артында , табанның табан және ұлтандық бөлігінде  және и басының ұрт жағында бекітілген стандарт нормаларына сәйкес келу керек. </t>
  </si>
  <si>
    <t xml:space="preserve">МЕМСТ -5394-89. Алды, сірісі бар күдеріден тігілген етіктер,  шеге әдісімен аяқ киімнің жоғарғы жағына нығайтатын  керзі қоныштармен және берікті резеңкелерден  жасалған өкшелерімен, жылытатыны-жасанды тері   </t>
  </si>
  <si>
    <t>МЕМСТ 17228-71</t>
  </si>
  <si>
    <t xml:space="preserve">МЕМСТ - 29335-95 шалбардың жоғарғы жағы диагоналдан жұмсақ боялған  жіппен  дайындалады, 50% -дан 50% құрамы бойынша тығыздығы 240 г/м. шамасында </t>
  </si>
  <si>
    <t>МЕМСТ 17208-71</t>
  </si>
  <si>
    <t xml:space="preserve">МЕМСТ -5394-89. Алды, сірісі бар күдеріден тігілген етіктер,  шеге әдісімен аяқ киімнің жоғарғы жағына нығайтатын  керзі қоныштармен және берікті резеңкелерден  жасалған өкшелерімен, Бекіту үшін шеге   жезден жасалыну керек.Жылытатыны-жасанды тері   </t>
  </si>
  <si>
    <t>МЕМСТ 5394-89 Бәтеңкелердің жоғарғы жақтары  (алды, берцылер, сіріліктері) былғары,тозбайтын резеңкелерден жасалған табандар мен тақалар, аяқ киімнің жоғарғы жағынашеге  әдісімененен.Бекіту үшін шеге жезден жасалыну керек.</t>
  </si>
  <si>
    <t>МЕМСТ 5375-79. Құйма резеңкелерден жасалған.Ішкі маталы төсем, тайғанауға қарсы кедір-бұдыр табандық. Су мен өндіріс ластауларынан қорғау үшін арналған.</t>
  </si>
  <si>
    <t>МЕМСТ -12.4.035-78 Маска - жанбайтын пластиктен.Светофильтр блогының бекітілуі  - ішкі қалқан қысқыштарымен, инструменттерді қолданбай жылдам алмалы-салмалы , бас жағының бекітілуі  -төрткілдеш.</t>
  </si>
  <si>
    <t>ТУ 16-522066--75. МЕМСТ 14255-69.</t>
  </si>
  <si>
    <t>МЕМСТ 7397-76</t>
  </si>
  <si>
    <t>МЕМСТ 2239-79, ЛОН маркасы, жалпыға тағайындалған қыздыру шамы, кернеуі 220В, қуаты 100 Вт, жану сағаты - 1000 сағат</t>
  </si>
  <si>
    <t>МЕМСТ 2239-79, ЛОН маркасы, жалпыға тағайындалған қыздыру шамы, кернеуі 220В, қуаты 150 Вт, жану сағаты - 1000 сағат</t>
  </si>
  <si>
    <t>МЕМСТ 2239-79, ЛОН маркасы, жалпыға тағайындалған қыздыру шамы, кернеуі 220В, қуаты 500 Вт, жану сағаты - 1000 сағат</t>
  </si>
  <si>
    <t>МЕМСТ 2239-79, ДРЛ-125 маркасы, кернеуі 220В, қуаты 125 Вт, жану сағаты - 6000 сағат</t>
  </si>
  <si>
    <t>МЕМСТ 2239-79, ДРЛ-500 маркасы, кернеуі 220В, қуаты 500 Вт, жану сағаты - 6000 сағат</t>
  </si>
  <si>
    <t>МЕМСТ 2239-79, ДРЛ-400 маркасы, кернеуі 220В, қуаты 400 Вт, жану сағаты - 6000 сағат</t>
  </si>
  <si>
    <t>МЕМСТ 6254-78</t>
  </si>
  <si>
    <t xml:space="preserve"> ПМЕ-4100 маркасы реверсивсіз, релесіз, МЕМСТ-30011.4.1-96 </t>
  </si>
  <si>
    <t xml:space="preserve"> ПМЕ-5100маркасы реверсивсіз, релесіз, МЕМСТ-30011.4.1-96 </t>
  </si>
  <si>
    <t xml:space="preserve"> ПМЕ-6100 маркасы реверсивсіз без релесіз, МЕМСТ-30011.4.1-96 </t>
  </si>
  <si>
    <t>МЕМСТ 7397.0-89; электрлі, тұрмыстық, қабырғаға құру үшін , жұмыс кернеуі 220В; жабық сым жүйесі.</t>
  </si>
  <si>
    <t>МЕМСТ 2239-79, марка ЛОН, жалпыға тағайындалған қатты қыздыру шамы, кернеуі 220В, қуаты 1000 Вт, жану сағаты- 1000 сағат</t>
  </si>
  <si>
    <t>МЕМСТ 3675-77</t>
  </si>
  <si>
    <t>МЕМСТ 4.132-85, көмірқышқылды өрт сөндіргіш -ОУ-5, қуат салмағы 10,0 (0.2)кг, температуралық пайдалану тәртібі  - 40оС-тен + 50оС-қа дейін. Техникалық сипаттама ТУ 652 РК 7506212  ОАО -22-99-дан төмен емес.</t>
  </si>
  <si>
    <t>МЕМСТ 4.132-85, көмірқышқылды өрт сөндіргіш -ОПУ-8, қуат салмағы 10,0 (0.2)кг, температуралық пайдалану тәртібі  - 40оС-тен + 50оС-қа дейін. Техникалық сипаттама ТУ 652 РК 7506212  ОАО -22-99-дан төмен емес.</t>
  </si>
  <si>
    <t>МЕМСТ 4.132-85, көмірқышқылды өрт сөндіргіш -ОУ-8, қуат салмағы 85(0.2)кг, температуралық пайдалану тәртібі  - 40оС-тен + 50оС-қа дейін. Техникалық сипаттама ТУ 652 РК 7506212  ОАО -22-99-дан төмен емес.</t>
  </si>
  <si>
    <t>МЕМСТ 2424-75</t>
  </si>
  <si>
    <t xml:space="preserve">  суға төзімді,  ЭН10, ұсақ түйірлі. Бумасы  30 п.м., ені 900 мм. МЕМСТ 13344-79, 10Н</t>
  </si>
  <si>
    <t xml:space="preserve">  Суға төзімді,  ЭН10, ұсақ түйірлі. Бумасы  30 п.м., ені 900 мм. МЕМСТ 13344-79, 10Н</t>
  </si>
  <si>
    <t>МЕМСТ 18884-74</t>
  </si>
  <si>
    <t>МЕМСТ 18884-75</t>
  </si>
  <si>
    <t>МЕМСТ 18884-74р                        Сыртқы бұрандалы 25х16 Т5К10</t>
  </si>
  <si>
    <t>МЕМСТ 18884-74                         әрлә-берлі өтетін Т30К4</t>
  </si>
  <si>
    <t>МЕМСТ 10902-64</t>
  </si>
  <si>
    <t>МЕМСТ 10902-64                              цилиндрлік d 5,0</t>
  </si>
  <si>
    <t>МЕМСТ 7467-75</t>
  </si>
  <si>
    <t>Отводы раструбные крутоизогнутые под углом 90 град Ду-159 мм</t>
  </si>
  <si>
    <t>Отводы раструбные крутоизогнутые под углом 90 град Ду-200 мм</t>
  </si>
  <si>
    <t>Отводы раструбные крутоизогнутые под углом Ду-273 мм</t>
  </si>
  <si>
    <t>эл.изоляционные материалы</t>
  </si>
  <si>
    <t>лента изоляц.прорезин. шир.20-25</t>
  </si>
  <si>
    <t>лента ПХВ эл/изол. шир.20-30 мм</t>
  </si>
  <si>
    <t>лента киперная х/б КЛ</t>
  </si>
  <si>
    <t>пропан-бутан по 50 л.</t>
  </si>
  <si>
    <t>кислород</t>
  </si>
  <si>
    <t>Экскаватора</t>
  </si>
  <si>
    <t>Вентилятор крышной</t>
  </si>
  <si>
    <t>Электрокалорифер</t>
  </si>
  <si>
    <t>ГСМ</t>
  </si>
  <si>
    <t>запчасти к автотехнике</t>
  </si>
  <si>
    <t>Кабельно- проводниковая продукция</t>
  </si>
  <si>
    <t>Запчасти к автотехнике</t>
  </si>
  <si>
    <t>хозтовары</t>
  </si>
  <si>
    <t>Приборы учета, измерительные приборы</t>
  </si>
  <si>
    <t>Прчие товары</t>
  </si>
  <si>
    <t>Спеодежда, спецобувь, форменная одежда и СИЗ</t>
  </si>
  <si>
    <t>Причие товары</t>
  </si>
  <si>
    <t>Инструменты и инвентарь</t>
  </si>
  <si>
    <t>Съемный инвентарь</t>
  </si>
  <si>
    <t>Инструменты инвентарь</t>
  </si>
  <si>
    <t>капитальный ремонт зданий и сооружений</t>
  </si>
  <si>
    <t>авто и спецтехника</t>
  </si>
  <si>
    <t>техническое оборудование</t>
  </si>
  <si>
    <t>необъектового оборудования</t>
  </si>
  <si>
    <t>Услуга теплоснабжения</t>
  </si>
  <si>
    <t>Услуги ЖКХ и ТБО, пожаро-охранные услуги,СЭС,огнезащитная обработка</t>
  </si>
  <si>
    <t>прочие услуги</t>
  </si>
  <si>
    <t>обслуживание машин и механизмов</t>
  </si>
  <si>
    <t xml:space="preserve">Услуги водоснабжения </t>
  </si>
  <si>
    <t xml:space="preserve">Услуги водоотведения </t>
  </si>
  <si>
    <t>Прочие</t>
  </si>
  <si>
    <t>Информационные  услуги и информационное  обеспечение</t>
  </si>
  <si>
    <t>ластик белого цвета, для стирания карандаша</t>
  </si>
  <si>
    <t xml:space="preserve">ГОСТ 17435-72 пластик, 30 см, прозрачная, </t>
  </si>
  <si>
    <t>Маркеры текст.20251/4шт. EXUCE п/у (MON AMI-Корея)(набор)</t>
  </si>
  <si>
    <t>август</t>
  </si>
  <si>
    <t>файл 2040-08, 0,06 мм А4, жылтыр</t>
  </si>
  <si>
    <t>Почталы 625, 250х353, б/о ақшыл силикон</t>
  </si>
  <si>
    <t>Почталы , 114х162, б/о ақ силикон</t>
  </si>
  <si>
    <t xml:space="preserve"> үлкен, логотипен 220х280 3304</t>
  </si>
  <si>
    <t>Гельді 35302 J.GRIP көк</t>
  </si>
  <si>
    <t xml:space="preserve">металды, с пластикалы қолсап, №10 және 24/6 қапсырма шегелерді жұлатын қысқыш  </t>
  </si>
  <si>
    <t>қапсырма шегелерді жұлатын степлерлер №10/1000шт. 7139 мыс.</t>
  </si>
  <si>
    <t xml:space="preserve"> № 24 Novus степлерге арналған</t>
  </si>
  <si>
    <t>№10 1001 AD металды</t>
  </si>
  <si>
    <t xml:space="preserve"> №24/6,26/6 29 Степлер</t>
  </si>
  <si>
    <t>шарлы қаламдарға арналған, көк, 0,5 мм</t>
  </si>
  <si>
    <t>70б.Кн70/02-1 сыз.ақ</t>
  </si>
  <si>
    <t>көлемі 700 Мб тікелей жадынамаларды беру мен сақтауға арналған</t>
  </si>
  <si>
    <t>ГОСТ 16442-80 силовой напряжением до 1кв с медными жилами, с изоляцией и оболочкой из ПХВ пластиката, сечением жил 3х25 +1х16</t>
  </si>
  <si>
    <t>ГОСТ 13497-77Е</t>
  </si>
  <si>
    <t>ГОСТ 6223-79 марки АПВ установочный с алюминевой жилой ПХВ изоляцией, сечение 4мм2</t>
  </si>
  <si>
    <t>ГОСТ 839-80Е</t>
  </si>
  <si>
    <t>ГОСТ 3134-78 используется в качестве растоворителя жирных алкидов, некоторых каучуков(бутилкаучка) используется также при получении органодис (расфосовка в бутылках)</t>
  </si>
  <si>
    <t>ГОСТ 6465-76 эмаль марки ПФ-115 в металлических барабанах массой не более 60 кг ( суспензия двуокиси титана рутильной формы и других пигментов и наполнителей в пентафталевом лаке с добавлением сиккатива и растворителей)</t>
  </si>
  <si>
    <t>ГОСТ 10923-64 с пылевидной присыпкой, площадь полотна в рулоне15м2, масса покровного слоя - 800 гр/м2, гибкость при температуре + 5С. Теплостойкость до 80С,водопоглащение не менее 2% РКП-350</t>
  </si>
  <si>
    <t>ГОСТ 111-78 стекло оконное листовое толщина 4мм, для остекления окон и балконных дверей</t>
  </si>
  <si>
    <t>ГОСТ 7251-77 на тканевой подоснове с рисунком, ширина 2м, длина рулона не менее 20-25м</t>
  </si>
  <si>
    <t>ГОСТ 18992-80 универсальный изготовлен на основе поливинилацетатной дисперсии с добавлением стабилизирующих веществ, дисперсионный</t>
  </si>
  <si>
    <t>Годовой план закупок товаров, работ и услуг на 2010 год по ДЗО по ТОО "Ертыс сервис"</t>
  </si>
  <si>
    <t>ВВН-12 М</t>
  </si>
  <si>
    <t>25 июня</t>
  </si>
  <si>
    <t>трубы стальные бесшовные Ду- 76 мм</t>
  </si>
  <si>
    <t>трубы стальные бесшовные Ду- 159 мм</t>
  </si>
  <si>
    <t>трубы стальные бесшовные  Ду- 219 мм</t>
  </si>
  <si>
    <t>Пластмассадан жасалған есіктер</t>
  </si>
  <si>
    <t>Пластмассадан жасалған  терезелер</t>
  </si>
  <si>
    <t>31.01.12</t>
  </si>
  <si>
    <t>25.29.11</t>
  </si>
  <si>
    <t>20.2012</t>
  </si>
  <si>
    <t xml:space="preserve">Гербицид </t>
  </si>
  <si>
    <t>сталь кровельная</t>
  </si>
  <si>
    <t>проволка стальн. диам. 1,5-2 мм</t>
  </si>
  <si>
    <t>швеллер №20</t>
  </si>
  <si>
    <t>метчики гаечные 12х1,0</t>
  </si>
  <si>
    <t>метчики машинно - ручной 20 х2,5</t>
  </si>
  <si>
    <t>метчики машинно - ручной 30 х3,5</t>
  </si>
  <si>
    <t>метчик 8*1,25</t>
  </si>
  <si>
    <t>метчик  М30*3,0</t>
  </si>
  <si>
    <t>метчик  ручной метрический 1,8х0,75</t>
  </si>
  <si>
    <t>метчик  М30*1</t>
  </si>
  <si>
    <t xml:space="preserve">плашка круглая </t>
  </si>
  <si>
    <t xml:space="preserve">плашка стальная </t>
  </si>
  <si>
    <t>фрезы //4</t>
  </si>
  <si>
    <t>фрезы концевые 20</t>
  </si>
  <si>
    <t xml:space="preserve">плоскогубцы комбинирован. </t>
  </si>
  <si>
    <t>слесарные напильники плоские дл 200-250 мм</t>
  </si>
  <si>
    <t>слесарные напильники     круглые дл 350 мм</t>
  </si>
  <si>
    <t xml:space="preserve"> брезентті қолғаптар</t>
  </si>
  <si>
    <t>құрамдастырылған қолғаптар</t>
  </si>
  <si>
    <t xml:space="preserve">мақта-мата костюмі </t>
  </si>
  <si>
    <t>мақта-маталы халат</t>
  </si>
  <si>
    <t>пимадағы голоштар</t>
  </si>
  <si>
    <t xml:space="preserve"> резеңкелі саусақты қолғап</t>
  </si>
  <si>
    <t>қорғаныш дулығы қалпақ</t>
  </si>
  <si>
    <t>Сақтандыратын белдік</t>
  </si>
  <si>
    <t xml:space="preserve"> Электрмен пісіретін маска</t>
  </si>
  <si>
    <t>Электрмен пісіру қалқандары</t>
  </si>
  <si>
    <t>Керзі етіктер</t>
  </si>
  <si>
    <t xml:space="preserve">Шлангалы противогаз </t>
  </si>
  <si>
    <t>Сигнальдық желетке</t>
  </si>
  <si>
    <t>Шахтерлік фонарь</t>
  </si>
  <si>
    <t>АП 50-2-МТ автоматы</t>
  </si>
  <si>
    <t xml:space="preserve"> АП 800-2-МТ автоматы</t>
  </si>
  <si>
    <t xml:space="preserve"> А - 100 автоматы</t>
  </si>
  <si>
    <t xml:space="preserve"> АЕ - 630А автоматы</t>
  </si>
  <si>
    <t xml:space="preserve"> А - 16А автоматы</t>
  </si>
  <si>
    <t>А -2240 80А автоматы</t>
  </si>
  <si>
    <t xml:space="preserve"> РКС-40-4 аша резеткесі</t>
  </si>
  <si>
    <t>Айыратын ажыратқыш</t>
  </si>
  <si>
    <t xml:space="preserve"> ПВ  пакеттіауыстырып қосқыш</t>
  </si>
  <si>
    <t xml:space="preserve"> 220х100 қақтау лампалары</t>
  </si>
  <si>
    <t xml:space="preserve"> 220х150 қыздыратын лампалар</t>
  </si>
  <si>
    <t>220х500 қыздыратын лампалар</t>
  </si>
  <si>
    <t>Қыздыратын лампалар</t>
  </si>
  <si>
    <t>ДРЛ-125 заряд беретін лампалар</t>
  </si>
  <si>
    <t xml:space="preserve"> ДРЛ-500 заряд беретін лампалар</t>
  </si>
  <si>
    <t xml:space="preserve"> ДРЛ-400 заряд беретін лампалар</t>
  </si>
  <si>
    <t xml:space="preserve"> ПКН -10 сақтандырғыштар</t>
  </si>
  <si>
    <t xml:space="preserve"> ПКТ-35 сақтандырғыштар</t>
  </si>
  <si>
    <t>Жерге қосылатын штангалар</t>
  </si>
  <si>
    <t>4 мөлшерлі  іске қосылатындар</t>
  </si>
  <si>
    <t>5 мөлшерлі  іске қосылатындар</t>
  </si>
  <si>
    <t>6 мөлшерлі  іске қосылатындар</t>
  </si>
  <si>
    <t>Ажыратқыштар</t>
  </si>
  <si>
    <t>Аспалы керамикалық патрондар</t>
  </si>
  <si>
    <t>220х1000 қыздыратын лампалар</t>
  </si>
  <si>
    <t>ВЗГ-100-0МЗ шамдар</t>
  </si>
  <si>
    <t xml:space="preserve"> ТВ.ТП тумблерлер</t>
  </si>
  <si>
    <t xml:space="preserve">  ОУ-5 от сөндіргіштер</t>
  </si>
  <si>
    <t>ОПУ-8 от сөндіргіштер</t>
  </si>
  <si>
    <t>ОУ-8 от сөндіргіштер</t>
  </si>
  <si>
    <t xml:space="preserve"> АЦ -2 125/100-4 шеңбер шлиф.</t>
  </si>
  <si>
    <t>Арматуралық шеңбер</t>
  </si>
  <si>
    <t xml:space="preserve"> Тегістейтін тері</t>
  </si>
  <si>
    <t xml:space="preserve">№6 тегістейтін тері </t>
  </si>
  <si>
    <t xml:space="preserve">№8 тегістейтін тері </t>
  </si>
  <si>
    <t xml:space="preserve">№16 тегістейтін тері </t>
  </si>
  <si>
    <t xml:space="preserve">№25 тегістейтін тері </t>
  </si>
  <si>
    <t xml:space="preserve">№32 тегістейтін тері </t>
  </si>
  <si>
    <t xml:space="preserve"> 25*16т15к жонғыш кескіш</t>
  </si>
  <si>
    <t>25х16х140 жонғыш кескіш</t>
  </si>
  <si>
    <t xml:space="preserve"> Бұрап кесетін кескіш</t>
  </si>
  <si>
    <t>Кесілетін , өтетін кескіш</t>
  </si>
  <si>
    <t>25х16 Т5К10 кесетін , бүктелгенді жазатын кескіш</t>
  </si>
  <si>
    <t xml:space="preserve"> Сканердің түрі– планшетті. Сканирования әдісі: өтпелі   сканерлеу.Түс тереңдігі - түсті бейнелеу: 48-бит. : Рұқсат етілуі: 600x600dpi, сканерлеу жылдамдығы А4-46/29стр./мин, LAN, HDD не менее 20ГБ, процессор не менее 533 МГц, тікелей жадынама </t>
  </si>
  <si>
    <t>Моделі "Представитель", ролликте. Көлемі: 105х114х62х68 см. Түсі: қара. Материалы: ағаш, тері</t>
  </si>
  <si>
    <t>кеңселі, 1456х726х755мм  сырты -ЛДСП 18мм, қасбеті -ЛДСП</t>
  </si>
  <si>
    <t>Құжаттарға арналған шкаф. Ені 800 мм., тереңдігі - 390мм., ұзындығы 1880 мм.  4 сөресі болу керек,  5 бөлікке бөлінген тұратын шкаф,   қалған екі төменгілері тегіс есіктермен жабылып тұру тиіс, ДСП-дан, қалыңдығы 18 мм., ал үшеуі ашық. Қаңқадан жасалған</t>
  </si>
  <si>
    <t xml:space="preserve"> СМ 150/125 сұйықты беруге арналған сорғы</t>
  </si>
  <si>
    <t>ВК 5/24 сорғысы</t>
  </si>
  <si>
    <t>К 290/30 сорғысы</t>
  </si>
  <si>
    <t xml:space="preserve"> СД50/10 сорғысы</t>
  </si>
  <si>
    <t xml:space="preserve"> СМ 100/65 сорғысы</t>
  </si>
  <si>
    <t xml:space="preserve"> АРЕМ-мен бекітілген тариф бойынша қызметтері</t>
  </si>
  <si>
    <t>25х16 Т5К10 сыртқы бұрандамалы кескіш</t>
  </si>
  <si>
    <t>Т30К4 өтетін кескіш</t>
  </si>
  <si>
    <t xml:space="preserve"> d 10*210 цилиндрлі бұрғы</t>
  </si>
  <si>
    <t xml:space="preserve"> d 4, цилиндрлі бұрғы</t>
  </si>
  <si>
    <t xml:space="preserve">   d 5,0 целиндрлі бұрғы</t>
  </si>
  <si>
    <t xml:space="preserve"> d 3,5 целиндрлі бұрғы</t>
  </si>
  <si>
    <t xml:space="preserve">  d 4,5 цилиндрлі бұрғы</t>
  </si>
  <si>
    <t xml:space="preserve">  4х0,7сапты, метрикалық таңбалаушылар</t>
  </si>
  <si>
    <t>Сатып алынатын тауарлар, жұмыстар және қызметтердің атаулары</t>
  </si>
  <si>
    <t xml:space="preserve">дизельдік отын (қысқы) </t>
  </si>
  <si>
    <t xml:space="preserve">И-40 индустриалық майы  </t>
  </si>
  <si>
    <t xml:space="preserve"> Қауіпсіздендіретін қақпақша, жіберілетін, жинақталған</t>
  </si>
  <si>
    <t>Ағызғыш құралдың төменгі қақпақшасы, жинақталған</t>
  </si>
  <si>
    <t>Қуысты бекітетін қақпақ</t>
  </si>
  <si>
    <t>Қақпақшаның тығыздалған сақинасы</t>
  </si>
  <si>
    <t>Люктің тығыз сақинасы</t>
  </si>
  <si>
    <t xml:space="preserve"> Бұқтырманың тығыз сақинасы</t>
  </si>
  <si>
    <t>Шкаф для одежды, размеры 80см*39см*188см ламинированная ДСП толщиной 18 мм, фурнитура металлическая. Двери с замком, изготовлены из ламинированного  ДСП толщиной 18 мм</t>
  </si>
  <si>
    <t>Наименование организации (на русском языке)_ТОО "Ертыс сервис"___________________________________________</t>
  </si>
  <si>
    <t xml:space="preserve">Шкаф навесной </t>
  </si>
  <si>
    <t>Стол</t>
  </si>
  <si>
    <t>Шкаф Гардероб</t>
  </si>
  <si>
    <t>Стеллаж</t>
  </si>
  <si>
    <t>40-45 тн. бункердің тиек ілмегінің шетмойны</t>
  </si>
  <si>
    <t>ЗИЛ-130 от алдыру білтесі</t>
  </si>
  <si>
    <t xml:space="preserve"> ГАЗ-53 от алдыру білтесі</t>
  </si>
  <si>
    <t xml:space="preserve"> ГАЗ-53 бұрылыс релесі</t>
  </si>
  <si>
    <t xml:space="preserve"> ГАЗ-53 бастежеуіш жиналған целиндр</t>
  </si>
  <si>
    <t xml:space="preserve"> 6СТ-55А аккумуляторы</t>
  </si>
  <si>
    <t xml:space="preserve"> 6СТ-60А аккумуляторы</t>
  </si>
  <si>
    <t>14 мм диаметрлі шеңбер болат</t>
  </si>
  <si>
    <t>16 мм диаметрлі шеңбер болат</t>
  </si>
  <si>
    <t xml:space="preserve"> диам. 20 мм шеңбер болат</t>
  </si>
  <si>
    <t xml:space="preserve"> диам. 32 мм шеңбер болат</t>
  </si>
  <si>
    <t>ГОСТ 12.4.132-83. Ткань 100% хлопок, бязь гладкоокрашенная, плотность 1425 г/м.кв. Цвет черный.</t>
  </si>
  <si>
    <t>ГОСТ 4.132-85,огнетушитель углекислотный ОУ-8, масса заряда85 (0.2)кг, температурный режим эксплуатации от - 40оС до + 50оС. Техническая характеристика не ниже ТУ 652 РК 7506212  ОАО -22-99</t>
  </si>
  <si>
    <t>ГОСТ 2424-75</t>
  </si>
  <si>
    <t>ОСТ 2-И 70.2-71</t>
  </si>
  <si>
    <t xml:space="preserve">  водостойкая  ЭН10, мелкозернистая. Рулон 30 п.м., ширина 900 мм. ГОСТ 13344-79, 10Н</t>
  </si>
  <si>
    <t>Гост 18884-74</t>
  </si>
  <si>
    <t>Гост 18884-75</t>
  </si>
  <si>
    <t>Гост 18884-74                         резьбовой наружний  25х16 Т5К10</t>
  </si>
  <si>
    <t>Гост 18884-74р                          езьбовой наружний  25х16 Т5К10</t>
  </si>
  <si>
    <t>Гост 18884-74                         проходной Т30К4</t>
  </si>
  <si>
    <t>Гост 10902-64</t>
  </si>
  <si>
    <t>Гост 10902-64                              цилиндрическое d 4,7</t>
  </si>
  <si>
    <t>Гост 10902-64                            цилиндрическое   d 5,0</t>
  </si>
  <si>
    <t>Гост 10902-64                    цилиндрическое  d 3,5</t>
  </si>
  <si>
    <t>Гост 10902-64                       цилиндрическое  d 4,5</t>
  </si>
  <si>
    <t>Д.40 мм қола шеңбер</t>
  </si>
  <si>
    <t>ГОСТ 10778-83 - Шпатели</t>
  </si>
  <si>
    <t>ГОСТ 28638-90</t>
  </si>
  <si>
    <t>Ф 3-2</t>
  </si>
  <si>
    <t>ТНУ - 19</t>
  </si>
  <si>
    <t>форма Т-53а 2 формы КО-3</t>
  </si>
  <si>
    <t>ГОСТ 23468-85</t>
  </si>
  <si>
    <t>Пластиковый, цветной, глаткии</t>
  </si>
  <si>
    <t>требования ГОСТ 51511-2001</t>
  </si>
  <si>
    <t>карандаш простой графитовый</t>
  </si>
  <si>
    <t>ГОСТ 892-89</t>
  </si>
  <si>
    <t xml:space="preserve">ГОСТ 7502-98 </t>
  </si>
  <si>
    <t>соглано дифектных актов</t>
  </si>
  <si>
    <t xml:space="preserve"> ГОСТ 16371-93, ТО 56-01-02.</t>
  </si>
  <si>
    <t>Габаритные размеры - 260*450*200 мм.</t>
  </si>
  <si>
    <t>ГОСТ 6629-88 от 1989-01-01</t>
  </si>
  <si>
    <t>Стул ISO CHROME каркас стула (хромированная сталь, черный) варианты отделки экокожа вини</t>
  </si>
  <si>
    <t>ГОСТ Р 51397-99</t>
  </si>
  <si>
    <t>ГОСТ 12.2.007.0-75.</t>
  </si>
  <si>
    <t>ГОСТ 26682-85.</t>
  </si>
  <si>
    <t>ТУ 38 101529-75. Өндірістік жабдықтаудың ірі габариттік ашық берілімді, көтергіш -көліктік машиналарды және т.б. қоса , тісті, аз жүктелген тасымал үшін арналған. Қымқы май  минус 20 С-қа дейін жұмысқа қабілетті, жазғы  минус 10 С.-қа дейін.</t>
  </si>
  <si>
    <t>трубы водогазопроводные Ду - 40 мм</t>
  </si>
  <si>
    <t>Ду- 40 мм су мен газ өткізгіш құбырлар</t>
  </si>
  <si>
    <t>Ду- 89 мм су мен газ өткізгіш құбырлар</t>
  </si>
  <si>
    <t>труба стальная бесшовная Ду-89 мм</t>
  </si>
  <si>
    <t xml:space="preserve"> Ду- 76 мм болат құбырлар</t>
  </si>
  <si>
    <t>ГОСТ 3262-87, труба стальная  водогазопроводная  диаметр 76*4мм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Длина до 12 м</t>
  </si>
  <si>
    <t xml:space="preserve">  Ду- 159 мм болат құбырлар</t>
  </si>
  <si>
    <t xml:space="preserve">  Ду- 219 мм болат құбырлар</t>
  </si>
  <si>
    <t>ГОСТ 3262-87, труба стальная  водогазопроводная  диаметр 159 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Длина до 12 м</t>
  </si>
  <si>
    <t>Пісірушінің костюм сварщика с накладками из кожевенного спилка. Костюм состоит из куртки и брюк. На полочках и рукавах куртки, на передних половинках брюк защитные накладки из спилка. Все детали костюма под накладками из спилка, за исключением передних по</t>
  </si>
  <si>
    <t>Костюм сварщика с накладками из кожевенного спилка. Костюм состоит из куртки и брюк. На полочках и рукавах куртки, на передних половинках брюк защитные накладки из спилка. Все детали костюма под накладками из спилка, за исключением передних половинок брюк</t>
  </si>
  <si>
    <t>ГОСТ 12.4.010-75 предназначены для защиты рук при работе с кислотами, щелочами и минеральными маслами. Выпускаются однопалые, с бесшовным поверхностным кислотозащитным покрытием, представляющим собой пленкообразную смесь синтетических латексов. Рукавица с</t>
  </si>
  <si>
    <t>Отводы раструбные крутоизогнутые под углом 90 град Ду-219 х 8 мм</t>
  </si>
  <si>
    <t>с даты вступления в силу договора до 03.07.2010 год.</t>
  </si>
  <si>
    <t>Задвижка фланцевая чугунная Ду--80 Ру-16</t>
  </si>
  <si>
    <t>Задвижка стальная Ду-200 Ру-25</t>
  </si>
  <si>
    <t>Задвижка стальная Ду - 80 Ру-64</t>
  </si>
  <si>
    <t>Задвижка стальная Ду-80 Ру-64</t>
  </si>
  <si>
    <t xml:space="preserve">Резервуар обезвоживания </t>
  </si>
  <si>
    <t>60 дней с даты вступления в силу договора.</t>
  </si>
  <si>
    <t>приобретение резерваура обезвоживания нефтепродуктов</t>
  </si>
  <si>
    <t>Заправка HP Laser Jet 12А МС1-5309-А4-14Н МС1-5063-М2-6Н</t>
  </si>
  <si>
    <t>Твердые бытовые отходы</t>
  </si>
  <si>
    <t>Имеет нишу для головных уборов, антрисоль и выдвижной турникет (фронтальное навешивание), закрытых одной дверкой с металлическими ручками. Материал МДФ. Торцы облицованы меламиновой кромкой по выпуклому профилю. Кромка в единой цветовой гамме с МДФ. Разме</t>
  </si>
  <si>
    <t>МЕМСТ 9698-86, ысырмасы болат, құйылған, сына тәрізді, жылжымалы шпиндельмен, ернемекті,  д-80мм. Материалы:бекітпенің тығыздығы тот баспайтын болат. Ортасы сұйық және газ тәріздес, агрессивті емес мұнай өнімдері, су, бу 425С.  температурасына дейін,Қысым</t>
  </si>
  <si>
    <t>МЕМСТ5762-74(2002)  ысырмасы шойын,   паралельді,   ернемек , су мен буға және д-80мм буға арналған жылжымалы шпинделмен  жұмыс ортасы температурасы  50С-тан  до + 250С-ке дейін  қолданады, қысымы 16кгс/см29</t>
  </si>
  <si>
    <t>МЕМСТ5762-74(2002)  ысырмасы шойын,   паралельді,   ернемек , су мен буға және д-50мм буға арналған жылжымалы шпинделмен  жұмыс ортасы температурасы  50С-тан  до + 250С-ке дейін  қолданады, қысымы 16кгс/см28</t>
  </si>
  <si>
    <t>МЕМСТ 17375-83, шұғыл бүгілген, 90о улом астында, жапсарсыз</t>
  </si>
  <si>
    <t>МЕМСТ 3269-78</t>
  </si>
  <si>
    <t xml:space="preserve">МЕМСТ 10121-76. Жабық отбақырда от алу температурасы  150 0С-тан төмен емес. Қатып қалу температурасы 45 0С-тан артық емес. Механикалық қоспалар мен суда еритін қышқылдар және тесіктер жоқ. </t>
  </si>
  <si>
    <t xml:space="preserve">МЕМСТ 20799-88.Кинематическая вязкость при 40 град. С мм2/с 61-75.Кислотное число КОН на 1 г.масла не более 0,05 мг. Плотность при 20 град.С не более 900 кг/м.куб. Температура вспышки, определяемая в открытом тигле не ниже 220 град.С. </t>
  </si>
  <si>
    <t>МЕМСТ 5761-74 (2005) вентиль, тиекті, жалғастырғыш,15КЧ 18БР қақталған шойыннан, д-32мм РУ-16</t>
  </si>
  <si>
    <t>МЕМСТ 5761-74 (2005) вентиль, тиекті, жалғастырғыш,15КЧ 18БР қақталған шойыннан, д-40мм РУ-16</t>
  </si>
  <si>
    <t>МЕМСТ 5761-74 (2005) вентиль, тиекті, жалғастырғыш,15КЧ 18БР қақталған шойыннан, д-32мм РУ-18</t>
  </si>
  <si>
    <t>МЕМСТ 5761-74 (2005) вентиль, тиекті, жалғастырғыш,15КЧ 18БР қақталған шойыннан, д-50мм РУ-10</t>
  </si>
  <si>
    <t>МЕМСТ 5761-74 (2005) вентиль, тиекті, жалғастырғыш,15КЧ 18БР қақталған шойыннан, д-32мм РУ-20</t>
  </si>
  <si>
    <t>МЕМСТ 5761-71(2005) вентиль тиекті, коррозийға тұрақты болаттан, ернемекті Ду-100 мм температурасы -40 + 300оС агрессивті орта. Герметикалық бекітпе - "А" бойынша  МЕМСТ 9544-93 Сапты жетек (маховик)</t>
  </si>
  <si>
    <t>МЕМСТ 5761-71(2005) вентиль тиекті, коррозийға тұрақты болаттан, ернемекті Ду-20 мм температурасы -40 + 300оС агрессивті орта. Герметикалық бекітпе - "А" бойынша  МЕМСТ 9544-93 Сапты жетек (маховик)</t>
  </si>
  <si>
    <t>МЕМСТ 28018 -89 ені 2 см. Шеңбер диаметрі 200мм.</t>
  </si>
  <si>
    <t>МЕМСТ 4514-78Е,  Х/Б ЛЭ -10-5 маркасы, ені 30 мм, қалыңдығы 0,24 мм, ұзындық тығыздығы 0,95 г/м.</t>
  </si>
  <si>
    <t>МЕМСТ 20448-90</t>
  </si>
  <si>
    <t>МЕМСТ 5583-78 (жоғары котегориялы сапа, бірінші сорт, көлемді оттек үлесі 99,7%-дан кем емес, сулы булардың салмақтық канцентрациясы  +20С және 101,3 кПа-да (760 мм рт ст) 0,05г\м3 артық емес, көлем үлесі 0,3%-дан артық емес</t>
  </si>
  <si>
    <t xml:space="preserve"> МЕМСТ 16371-93, ТО 56-01-02.</t>
  </si>
  <si>
    <t>МЕМСТ 6629-88 от 1989-01-01</t>
  </si>
  <si>
    <t>МЕМСТ Р 51397-99</t>
  </si>
  <si>
    <t>МЕМСТ 12.2.007.0-75.</t>
  </si>
  <si>
    <t>МЕМСТ 26682-85.</t>
  </si>
  <si>
    <t xml:space="preserve"> МЕМСТ 10632-89</t>
  </si>
  <si>
    <t>МЕМСТ 14757-81. 2.</t>
  </si>
  <si>
    <t>Пластикалық есіктер, ені-70см, биіктігі-200см, қалыңдығы-75мм</t>
  </si>
  <si>
    <t>ПВХ бұрылатын қызметімен</t>
  </si>
  <si>
    <t>ПВХ қайырмалы қызметімен</t>
  </si>
  <si>
    <t>ПВХ тұйық</t>
  </si>
  <si>
    <t>ДГ24-15ЛП МЕМСТ 6629-88</t>
  </si>
  <si>
    <t>МЕМСТ-125-79 (сұр), маркасы: Г-3, капталған 25 кг- нан, иіліс тығыздығы 19-24 кгс/см*2, қысылу беріктігі-35-45 кгс/см*2</t>
  </si>
  <si>
    <t>Қап тігетін мата сапасы МЕМСТ 5530-2004 белгілінеді</t>
  </si>
  <si>
    <t>МЕМСТ 25690-83 кенеп матасы маталы емес, жіп сырмалы, құрамдыстырылған</t>
  </si>
  <si>
    <t>Стеновые пластиковые панели рекомендуется изготавливать в климатическом исполнении У по ГОСТ 15150 в диапазоне температур от минус (45± 2) °С до плюс (40± 2) °С - для наружного размещения (категория 1) по ГОСТ 15150.</t>
  </si>
  <si>
    <t>Пластикалық қабырға панелі. МЕМСТ 15150</t>
  </si>
  <si>
    <t>Ішкі жұмыстарға арналған құрғақ, ерітінді, сылайтын қоспа МЕМСТ 28013-98</t>
  </si>
  <si>
    <t>Сымды киюға арналған тістеуіктер МЕМСТ 28037-89 оқшауланбаған және оқшауланған</t>
  </si>
  <si>
    <t>МЕМСТ 10111-85 парақ шыны кесуге арналған, кескіштері табиғи немесе синтетикалық алмасбен капталған</t>
  </si>
  <si>
    <t>Ағаш сап, бұтақтар көлемі мен өлшемдері белгіленген нормативтерден аспауы керек, олар МЕМСТ 2695-83 көрсетілген. Саптың ылғалдылығы 14% дан аспауы керек.</t>
  </si>
  <si>
    <t xml:space="preserve">жоңқалы, сомынды МЕМСТ 2838-80, сомынды, жоңқалы </t>
  </si>
  <si>
    <t>тип Б 5Д11</t>
  </si>
  <si>
    <t>МЕМСТ 18884-74 Сыртқы бұрандалы  25х16 Т5К10</t>
  </si>
  <si>
    <t>МЕМСТ 10902-64 қол, метрикалық  4х0,7</t>
  </si>
  <si>
    <t>МЕМСТ 10902-64 цилиндрлік d 4,5</t>
  </si>
  <si>
    <t>МЕМСТ 10902-64   цилиндрлік d 3,5</t>
  </si>
  <si>
    <t>МЕМСТ 10902-64  цилиндрлік d 4,7</t>
  </si>
  <si>
    <t>Пластикалық, түрлі-түсті, тегіс</t>
  </si>
  <si>
    <t>МЕМСТ 51511-2001 талабы</t>
  </si>
  <si>
    <t>Қарапайып, графитті каранжаш</t>
  </si>
  <si>
    <t>А3, ақ, тығыздығы 100г/м*2, жабынсыз толық түсті басылымға арналған супер каландрирорлық борлы емес бетті кағаз</t>
  </si>
  <si>
    <t>дифектік актілерге сәйкес</t>
  </si>
  <si>
    <t>Бас киімге арналған куысы, метал сапты бір есікпен жабылатын антрисоль және суырмалы турникеті бар.</t>
  </si>
  <si>
    <t>Габариттік өлшемдері - 260*450*200</t>
  </si>
  <si>
    <t>коврик диэлектрический</t>
  </si>
  <si>
    <t>паронит 1 мм</t>
  </si>
  <si>
    <t>паронит 2 мм</t>
  </si>
  <si>
    <t>паронит 3 мм</t>
  </si>
  <si>
    <t>паронит 4 мм</t>
  </si>
  <si>
    <t>лента транспортерная 10 мм</t>
  </si>
  <si>
    <t>рукава всасывающие Ду -50 мм</t>
  </si>
  <si>
    <t>рукава всасывающие Ду -75мм</t>
  </si>
  <si>
    <t>рукава всасывающие Ду -100 мм</t>
  </si>
  <si>
    <t>Крышка бункера 494.01.260-1</t>
  </si>
  <si>
    <t xml:space="preserve">Крюк бункера левый </t>
  </si>
  <si>
    <t xml:space="preserve">Крюк бункера правый </t>
  </si>
  <si>
    <t>Винт запора бункера  494.03.129</t>
  </si>
  <si>
    <t xml:space="preserve">Цапфа крюка запора бункера 40-45 тн </t>
  </si>
  <si>
    <t>Свечи зажигания ЗИЛ-130</t>
  </si>
  <si>
    <t>Свечи зажигания ГАЗ-53</t>
  </si>
  <si>
    <t>Реле поворотов ГАЗ-53</t>
  </si>
  <si>
    <t>Цилиндр главный тормозной в сборе ГАЗ-53</t>
  </si>
  <si>
    <t>аккумулятор 6СТ-55А</t>
  </si>
  <si>
    <t>аккумулятор 6СТ-60А</t>
  </si>
  <si>
    <t>сталь круглая диам. 14 мм</t>
  </si>
  <si>
    <t>сталь круглая диам.16 мм</t>
  </si>
  <si>
    <t>сталь круглая диам. 20 мм</t>
  </si>
  <si>
    <t>сталь круглая диам. 32 мм</t>
  </si>
  <si>
    <t>сталь круглая диам.40 мм</t>
  </si>
  <si>
    <t>сталь круглая диам.60 мм</t>
  </si>
  <si>
    <t xml:space="preserve">приобретение автотранспортной техники </t>
  </si>
  <si>
    <t>приобретение необъектового оборудования</t>
  </si>
  <si>
    <t>ГОСТ 5100-85 техническая (натрий углекислый, карбонат натрия)</t>
  </si>
  <si>
    <t>ГОСТ 5354-70</t>
  </si>
  <si>
    <t>лит.</t>
  </si>
  <si>
    <t>20.11.14</t>
  </si>
  <si>
    <t>автошина 205RS</t>
  </si>
  <si>
    <t>с даты вступления в силу договора до 31.02.2010 год.</t>
  </si>
  <si>
    <t>Дверь деревянная</t>
  </si>
  <si>
    <t xml:space="preserve">Коробка деревянная </t>
  </si>
  <si>
    <t>Наличники дверные</t>
  </si>
  <si>
    <t>1 апреля</t>
  </si>
  <si>
    <t>16.23.14</t>
  </si>
  <si>
    <t>31.02.10</t>
  </si>
  <si>
    <t>29.10.22</t>
  </si>
  <si>
    <t>наконечники алюминевые</t>
  </si>
  <si>
    <t>Электроды марки УОНИ 13/Н1-БК d-4 мм (наплавочные)</t>
  </si>
  <si>
    <t>Электроды марки МР-15 d-5мм (сварочные)</t>
  </si>
  <si>
    <t>Электроды марки МР-15 d-3мм (сварочные)</t>
  </si>
  <si>
    <t>Электроды марки МР-15 d-4мм (сварочные)</t>
  </si>
  <si>
    <t>Задвижка фланцевая чугунная Ду--80 Ру-64</t>
  </si>
  <si>
    <t>Задвижка фланцевая чугунная  Ду--50 Ру-10</t>
  </si>
  <si>
    <t>Задвижка фланцевая чугунная Ду--80 Ру-10</t>
  </si>
  <si>
    <t>Задвижка фланцевая чугунная  Ду--150 Ру-10</t>
  </si>
  <si>
    <t>Задвижка флянцевая чугунная Ду--200 Ру-10</t>
  </si>
  <si>
    <t>Задвижка  флянцевая чугунная Ду--100 Ру-10</t>
  </si>
  <si>
    <t>Услуги по предачи тепловой энергии в  электроэнергии</t>
  </si>
  <si>
    <t>Услуги по транспортировки тепловой энергии в паре</t>
  </si>
  <si>
    <t>Услуги по невозврату конденсата</t>
  </si>
  <si>
    <t>Услуги по захоронению нефтешлама</t>
  </si>
  <si>
    <t>Услуги по поверки средств измерений</t>
  </si>
  <si>
    <t>Услуги по проведению  испытаний эл. оборудования,кабельных и других линий,  средств индивидульной защиты</t>
  </si>
  <si>
    <t xml:space="preserve">Услуги состовой связи </t>
  </si>
  <si>
    <t>Услуга по установки пожарной сигнализации</t>
  </si>
  <si>
    <t>Спецобследование объектов котлонадзора</t>
  </si>
  <si>
    <t>Услуги по текущему ремонту и техническому обслуживанию оборудования</t>
  </si>
  <si>
    <t>Услуги по текущему ремонту и техническому обслуживанию оргтехники</t>
  </si>
  <si>
    <t>Услуги страхования</t>
  </si>
  <si>
    <t>Технические и качественные характеристики не ниже ТУ 38.105.2000-91</t>
  </si>
  <si>
    <t>ГОСТ 4514-78Е, марки Х/Б ЛЭ -10-5, ширина 30 мм, толщина 0,24 мм, линейная плотность 0,95 г/м.</t>
  </si>
  <si>
    <t>Гост 20448-90</t>
  </si>
  <si>
    <t>офисный набор лоток верт.6 секц.</t>
  </si>
  <si>
    <t>папка для бумаг</t>
  </si>
  <si>
    <t>папка файл</t>
  </si>
  <si>
    <t>скоросшиватель</t>
  </si>
  <si>
    <t xml:space="preserve">файлы прозрачные </t>
  </si>
  <si>
    <t xml:space="preserve">конверт </t>
  </si>
  <si>
    <t>конверт</t>
  </si>
  <si>
    <t xml:space="preserve">ручка гелевая </t>
  </si>
  <si>
    <t>ручка шариковая</t>
  </si>
  <si>
    <t>антистеплер</t>
  </si>
  <si>
    <t>дырокол</t>
  </si>
  <si>
    <t>скобы №10</t>
  </si>
  <si>
    <t>скобы №24</t>
  </si>
  <si>
    <t>степлер № 10</t>
  </si>
  <si>
    <t>степлер № 24</t>
  </si>
  <si>
    <t xml:space="preserve">стержень </t>
  </si>
  <si>
    <t>стержень гелевый</t>
  </si>
  <si>
    <t>книга концилярская</t>
  </si>
  <si>
    <t>тетрадь</t>
  </si>
  <si>
    <t>штемпельная подушка</t>
  </si>
  <si>
    <t>дискета</t>
  </si>
  <si>
    <t>штрих</t>
  </si>
  <si>
    <t>разбовитель для корр. жидкости</t>
  </si>
  <si>
    <t>скоросшиватель пластиковый</t>
  </si>
  <si>
    <t>Карандаш</t>
  </si>
  <si>
    <t>папка регистр</t>
  </si>
  <si>
    <t>папка с зажимами</t>
  </si>
  <si>
    <t>папки пластиковые на пружине</t>
  </si>
  <si>
    <t xml:space="preserve">папки пластиковые </t>
  </si>
  <si>
    <t>зажим (клипсы)</t>
  </si>
  <si>
    <t>ножик канцелярский</t>
  </si>
  <si>
    <t>калька рулонная белая</t>
  </si>
  <si>
    <t>бумага А-3</t>
  </si>
  <si>
    <t>Бумага принтерная рулонная</t>
  </si>
  <si>
    <t>Флэш 256 МБ</t>
  </si>
  <si>
    <t>складной метал.метр</t>
  </si>
  <si>
    <t>рулетка с лотом для замеров ГСМ</t>
  </si>
  <si>
    <t>рулетка 10 м</t>
  </si>
  <si>
    <t>ГОСТ 481-80марка ПОН (паронит общего назначения) Максимально - допустимое давление рабочей среды 6.4МПА. Максимально допустимая температура рабочей среды от-50оС до + 450оС размеры : длина - 1770мм, ширина -1000мм.толщина 2мм</t>
  </si>
  <si>
    <t xml:space="preserve">Путевой лист на грузов.автомобили </t>
  </si>
  <si>
    <t>Требование на выдачу спецодежды</t>
  </si>
  <si>
    <t>Требование на сдачу спецодежды</t>
  </si>
  <si>
    <t>Карточка складского учета и материалов</t>
  </si>
  <si>
    <t>Акт годности цистерн для ремонта</t>
  </si>
  <si>
    <t>Книга уч.прих.расх.орд</t>
  </si>
  <si>
    <t>бумага писчая</t>
  </si>
  <si>
    <t xml:space="preserve"> А-4 бумага ксер. SVETOCOPY 2,5кг 500л.80г 96% (СВЕТОГОРСК-Россия)</t>
  </si>
  <si>
    <t>Акмолинская область</t>
  </si>
  <si>
    <t>Капитальный ремонт оконных проемов главного фасада здания депо промывки цистерн</t>
  </si>
  <si>
    <t>Капитальный ремонт здания теплопункта</t>
  </si>
  <si>
    <t>Тіркеуіші: мұқабасы ламинирленеген қағаз, айналмалы, айналмалы тұтқыш, түбіртіктің көлемі 50мм (бумада 4дана.) 287х320 А4</t>
  </si>
  <si>
    <t xml:space="preserve">А-4 қысқышпен , пластикті, иәнтіректі қысқышпен және  қалтамен, "Lux", АВ201Р </t>
  </si>
  <si>
    <t>ГОСТ 14637-89, сталь горячекатанная толстолистовая из углеродистой стали  обыкновенного качества толщина 24 мм СТ3 Размеры предельные отклонения и другие  требования к сортаменту должны соответствовать требованиям ГОСТ 19904-90, размер листа 2х1250х2503</t>
  </si>
  <si>
    <t>с даты вступления в силу договора до 10.07.2010 год.</t>
  </si>
  <si>
    <t>Жабатын болат 1 мм</t>
  </si>
  <si>
    <t>ГОСТ -17066-94, прокат тонколистовой из стали повышенной прочности толщина 1мм шириной не менее 500мм , изготавливаемый в листах и рулонах</t>
  </si>
  <si>
    <t>13 апреля</t>
  </si>
  <si>
    <t xml:space="preserve">  Ду- 102 мм болат құбырлар</t>
  </si>
  <si>
    <t>трубы стальные бесшовные Ду- 102 мм</t>
  </si>
  <si>
    <t>ГОСТ 3262-87, труба стальная  водогазопроводная  диаметр 102 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Длина до 12 м</t>
  </si>
  <si>
    <t>22 января</t>
  </si>
  <si>
    <t>с даты вступления в силу договора до 10.02.2010 год.</t>
  </si>
  <si>
    <t>технический едкий натрий</t>
  </si>
  <si>
    <t>с даты вступления в силу договора до 15.06.2010 год.</t>
  </si>
  <si>
    <t>19 майя</t>
  </si>
  <si>
    <t>Лебёдка маневровая электрическая двух барабанная</t>
  </si>
  <si>
    <t>Лебёдка маневровая 5/05,тсТ-193Б</t>
  </si>
  <si>
    <t>с даты вступления в силу договора до 10.03.2010 год.</t>
  </si>
  <si>
    <t>масса грузов передвигаемых вагонов не менее 315 т, масса лебёдки без каната не более 1250 кг. Частота вращения вала двигателя от 1000-1500 об/мин. Тяговое усилие каната на вспомогательном барабане не более 0,5 тс</t>
  </si>
  <si>
    <t>29 июня</t>
  </si>
  <si>
    <t>с даты вступления в силу договора до 30.08.2010 год.</t>
  </si>
  <si>
    <t xml:space="preserve"> стальной, цилиндрический, вертикальный,  ёмкостью 700 м3 со щитовой кровлей, секционными пароподогревателями. Приёмо-раздаточными устройствами и вспомогательным оборудованием.</t>
  </si>
  <si>
    <t>консультационные, информационные и аудиторские услуги</t>
  </si>
  <si>
    <t>платежи за аренду земли</t>
  </si>
  <si>
    <t xml:space="preserve"> құрал-жабдық слесарьлы жиынтық</t>
  </si>
  <si>
    <t xml:space="preserve"> электромонтерлі құрал-жабдық жиынтығы</t>
  </si>
  <si>
    <t xml:space="preserve"> ацителенді кескіш</t>
  </si>
  <si>
    <t>пісірмелі кескіш</t>
  </si>
  <si>
    <t xml:space="preserve"> плотницті кийбалта </t>
  </si>
  <si>
    <t xml:space="preserve">180х500 мм шеңбер ара </t>
  </si>
  <si>
    <t>200х500шеңбер ара</t>
  </si>
  <si>
    <t>10х12 сомын кілт</t>
  </si>
  <si>
    <t xml:space="preserve"> 12х13 сомын кілт</t>
  </si>
  <si>
    <t>13х14 сомын кілт</t>
  </si>
  <si>
    <t>19х 22 сомын кілт</t>
  </si>
  <si>
    <t>22 х 24 сомын кілт</t>
  </si>
  <si>
    <t xml:space="preserve"> 41 х 46 сомын кілт</t>
  </si>
  <si>
    <t>13 х 17 сомын кілт</t>
  </si>
  <si>
    <t xml:space="preserve"> құбырғылы иінтіректі  кілт</t>
  </si>
  <si>
    <t>газды кілт</t>
  </si>
  <si>
    <t>медициналық карта</t>
  </si>
  <si>
    <t xml:space="preserve">Жеке  карточка </t>
  </si>
  <si>
    <t xml:space="preserve">Сенімхат кітабі </t>
  </si>
  <si>
    <t xml:space="preserve"> есеп қоймасының карточка </t>
  </si>
  <si>
    <t xml:space="preserve">Авансовыйлы есеп  </t>
  </si>
  <si>
    <t>Байқағыш бет</t>
  </si>
  <si>
    <t>индивидті құрама карта және фотогр.топтары</t>
  </si>
  <si>
    <t>ГОСТ -12.4.035-78 Маска из негорючего пластика. Крепление блока светофильтра - зажимами изнутри щитка, быстросъемное без применения инструментов, изголовное крепление -реечное.</t>
  </si>
  <si>
    <t>ПШ-1</t>
  </si>
  <si>
    <t>ТУ 32 ЦВ-1170-79</t>
  </si>
  <si>
    <t>ТУ 16.522.066-75</t>
  </si>
  <si>
    <t>ТУ 16.522.066-76</t>
  </si>
  <si>
    <t>ГОСТ 7397-76</t>
  </si>
  <si>
    <t>Р-34-МЗ-400А</t>
  </si>
  <si>
    <t>Р-31-М3100А</t>
  </si>
  <si>
    <t>ОСТ 160.526.001-72</t>
  </si>
  <si>
    <t>ГОСТ 2239-79, марка ЛОН, лампа накаливания общего назначения, напряжение 220В, мощность 100 Вт, часы горения - 1000 часов</t>
  </si>
  <si>
    <t>ГОСТ 8509-93 уголок стальной горячекатанный равнополочный,сталь углеродистая обыкновенного качества ГОСТ 380-91</t>
  </si>
  <si>
    <t>открытый тендер</t>
  </si>
  <si>
    <t>окрытый тендер</t>
  </si>
  <si>
    <t>запрос ценновых предложений</t>
  </si>
  <si>
    <t>ГОСТ 5761-74 (2005) вентиль запорный муфтовый из ковкого чугуна 15КЧ 18БР, д-32мм РУ-16</t>
  </si>
  <si>
    <t>ГОСТ 5761-74 (2005) вентиль запорный муфтовый из ковкого чугуна 15КЧ 18БР, д-40мм РУ-16</t>
  </si>
  <si>
    <t>ГОСТ 5761-74 (2005) вентиль запорный муфтовый из ковкого чугуна 15КЧ 18БР, д-32мм РУ-18</t>
  </si>
  <si>
    <t>ГОСТ 5761-74 (2005) вентиль запорный муфтовый из ковкого чугуна 15КЧ 18БР, д-50мм РУ-10</t>
  </si>
  <si>
    <t>ГОСТ 5761-74 (2005) вентиль запорный муфтовый из ковкого чугуна 15КЧ 18БР, д-32мм РУ-20</t>
  </si>
  <si>
    <t>ГОСТ 5761-71(2005) вентиль запорный из коррозийностойкой стали, фланцевый Ду-100 мм температура -40 + 300оС агрессивная среда. Герметичность затвора - по классу "А" ГОСТ 9544-93 Привод ручной (маховик)</t>
  </si>
  <si>
    <t xml:space="preserve">ГОСТ 20-85, работоспособность при температуре окружающего воздуха от минус 45 до плюс 60 град. С; категория условий эксплуатации - среднее; класс резины -Б;тип 2, ударостойкая; с тремя прокладками из ткани ТК-200-2, с рабочей обкладкой 6 мм и нерабочей 2 </t>
  </si>
  <si>
    <t xml:space="preserve">ГОСТ 5398-76 рукав всасывающий, армированный, гофрированный внутри маслостойкая резина, каркас текстильный </t>
  </si>
  <si>
    <t>ГОСТ 18698-79, рукав резиновый , армированный, напорный с текстильным каркасом</t>
  </si>
  <si>
    <t>ГОСТ 5158-78</t>
  </si>
  <si>
    <t>ГОСТ 5263-79</t>
  </si>
  <si>
    <t>ГОСТ 9347-74</t>
  </si>
  <si>
    <t>ГОСТ 1692-85 упаковка - полипропиленовый мешок с полиэтиленовым вкладышем по 20-30 кг</t>
  </si>
  <si>
    <t>ГОСТ 25644-96 для стирки специальной одежды, гранулированный порошок белого цвета, показатель концентрации водородных ионов 9.5-11.5рН, упаковка картонная коробка по 450 граммов</t>
  </si>
  <si>
    <t>техническая характеристика не ниже ТУ1578-76</t>
  </si>
  <si>
    <t>ГОСТ-2263-79 сорт "А" белый, упаковка - заводской металлический барабан 50-80кг</t>
  </si>
  <si>
    <t xml:space="preserve"> 50 мм кесілмейтін тақта</t>
  </si>
  <si>
    <t>топырақ</t>
  </si>
  <si>
    <t>терезе шынылары</t>
  </si>
  <si>
    <t>Арматуралаулы шыны</t>
  </si>
  <si>
    <t xml:space="preserve"> 3 мм шере</t>
  </si>
  <si>
    <t>миниральды мақта</t>
  </si>
  <si>
    <t>гқұрылыстық гипс</t>
  </si>
  <si>
    <t xml:space="preserve"> Тегістелетін сылақ</t>
  </si>
  <si>
    <t xml:space="preserve"> Кафельге арналған желім</t>
  </si>
  <si>
    <t xml:space="preserve"> ПВА желімі</t>
  </si>
  <si>
    <t xml:space="preserve">                 КГ 3 х 10 - 1 х 6 күш беретін кабель</t>
  </si>
  <si>
    <t>КГ 3 х 6 - 1 х 4,5 күш беретін кабель</t>
  </si>
  <si>
    <t>Су жіберу бойынша қызметтер</t>
  </si>
  <si>
    <t>байланыс қызметтерін ұсыну</t>
  </si>
  <si>
    <t>Транспорттық қызметтер</t>
  </si>
  <si>
    <t>Медициналық қызметтер</t>
  </si>
  <si>
    <t>жұмыс орындарын атесстациялау</t>
  </si>
  <si>
    <t>от сөндіргіштерді қайта зарядтау және жөндеу</t>
  </si>
  <si>
    <t xml:space="preserve"> ТБО көму</t>
  </si>
  <si>
    <t>Аудиторлы қызметтер</t>
  </si>
  <si>
    <t>сүттер</t>
  </si>
  <si>
    <t>нормативті-методикалық бұйрықтарды алу</t>
  </si>
  <si>
    <t>қорғау қызметтері</t>
  </si>
  <si>
    <t>құжаттар мұқабасы</t>
  </si>
  <si>
    <t>ағымдағы басылымдарға жазылу</t>
  </si>
  <si>
    <t>Сақтандыру қызметтері</t>
  </si>
  <si>
    <t>автокөліктің техникалық тексерілуі</t>
  </si>
  <si>
    <t>Сотты, арбитражды , нотариальды мекеме</t>
  </si>
  <si>
    <t>банк қызметтері</t>
  </si>
  <si>
    <t>квалификация деңгейін жоғарылату</t>
  </si>
  <si>
    <t>Маневрлік жұмыс</t>
  </si>
  <si>
    <t xml:space="preserve"> вагонды беру мен жинау қызметтері</t>
  </si>
  <si>
    <t xml:space="preserve"> кірме жолдарында жер участігін пайдалану үшін төлемдер</t>
  </si>
  <si>
    <t>Тауар, жұмыс және қызметтердің толық сипаттамасы (суреттелуі)</t>
  </si>
  <si>
    <t>Пластиковые двери, ширина - 70 см, высота - 200 см, толщина - 75 мм.  площадь стеклопакета - 50 % от общей площади.(цвет: белый, коричниевый под дерево)</t>
  </si>
  <si>
    <t>Задвижка фланцевая чугунная Ду--250 Ру-10</t>
  </si>
  <si>
    <t>Задвижка стальная Ду-200 Ру-16</t>
  </si>
  <si>
    <t>Задвижка стальная Ду-100 Ру-16</t>
  </si>
  <si>
    <t>Задвижка стальнаям Ду- 150 Ру-16</t>
  </si>
  <si>
    <t>Задвижка стальная Ду-250 Ру-64</t>
  </si>
  <si>
    <t>Транспортные услуги</t>
  </si>
  <si>
    <t>Прочие услуги</t>
  </si>
  <si>
    <t>Код КП ВЭД (6 знаков)</t>
  </si>
  <si>
    <t>Способ закупок</t>
  </si>
  <si>
    <t xml:space="preserve">Единица измере-ния </t>
  </si>
  <si>
    <t>Количество, объем</t>
  </si>
  <si>
    <t>Срок поставки товара, выполнения работ, оказания услуг</t>
  </si>
  <si>
    <t>Сумма, планируемая для закупки (с НДС), тенге</t>
  </si>
  <si>
    <t>Исключенная сумма, планируемая для закупки (с НДС), тенге</t>
  </si>
  <si>
    <t>Сумма, планируемая для закупки (без НДС), тенге</t>
  </si>
  <si>
    <t>Исключенная сумма, планируемая для закупки (без НДС), тенге</t>
  </si>
  <si>
    <t>Размер авансового платежа, %</t>
  </si>
  <si>
    <t>Гкал</t>
  </si>
  <si>
    <t>услуга</t>
  </si>
  <si>
    <t>час</t>
  </si>
  <si>
    <t>работ.</t>
  </si>
  <si>
    <t>автомат АП 800-2-МТ</t>
  </si>
  <si>
    <t>автомат А - 100</t>
  </si>
  <si>
    <t>автомат АЕ - 630А</t>
  </si>
  <si>
    <t>автомат А - 16А</t>
  </si>
  <si>
    <t>автомат А -2240 80А</t>
  </si>
  <si>
    <t>розетка штепсельная РКС-40-4</t>
  </si>
  <si>
    <t>рубильник  разъединительный</t>
  </si>
  <si>
    <t>переключатель пакетный ПВ</t>
  </si>
  <si>
    <t>лампы накаливания 220х100</t>
  </si>
  <si>
    <t>лампы накаливания 220х150</t>
  </si>
  <si>
    <t>лампы накаливания 220х500</t>
  </si>
  <si>
    <t>лампы газоразрядные ДРЛ-125</t>
  </si>
  <si>
    <t>лампы газоразрядные ДРЛ-500</t>
  </si>
  <si>
    <t>лампы газоразрядные ДРЛ-400</t>
  </si>
  <si>
    <t>предохранители ПКН -10</t>
  </si>
  <si>
    <t>предохранители ПКТ-35</t>
  </si>
  <si>
    <t>штанги заземляющие</t>
  </si>
  <si>
    <t>пускатели 4-ой величины</t>
  </si>
  <si>
    <t>пускатели 5-ой величины</t>
  </si>
  <si>
    <t>пускатели 6-ой величины</t>
  </si>
  <si>
    <t>пилы круглые 200х500</t>
  </si>
  <si>
    <t>МЕМСТ 3262-87, труба стальная  водогазопроводная  диаметр 32*2.8мм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Длина до 12 м</t>
  </si>
  <si>
    <t>МЕМСТ 3262-87, труба стальная  водогазопроводная  диаметр 76*4мм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Длина до 12 м</t>
  </si>
  <si>
    <t>МЕМСТ 3262-87, труба стальная  водогазопроводная  диаметр 102 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Длина до 12 м</t>
  </si>
  <si>
    <t>МЕМСТ 3262-87, труба стальная  водогазопроводная  диаметр 159 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Длина до 12 м</t>
  </si>
  <si>
    <t>МЕМСТ 3262-87, труба стальная  водогазопроводная  диаметр 219 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Длина до 12 м</t>
  </si>
  <si>
    <t>МЕМСТ  4028-63,  торцевая  поверхность  конической  головки  - рифленная,  20 мм</t>
  </si>
  <si>
    <t>МЕМСТ  4028-63,  торцевая  поверхность  конической  головки  - рифленная,  25 мм</t>
  </si>
  <si>
    <t>МЕМСТ  4028-63,  торцевая  поверхность  конической  головки  - рифленная,  50 мм</t>
  </si>
  <si>
    <t>МЕМСТ  4028-63,  торцевая  поверхность  конической  головки  - рифленная,  70 мм</t>
  </si>
  <si>
    <t>МЕМСТ  4028-63,  торцевая  поверхность  конической  головки  - рифленная,  100 мм</t>
  </si>
  <si>
    <t>МЕМСТ  4028-63,  торцевая  поверхность  конической  головки  - рифленная, 1 20 мм</t>
  </si>
  <si>
    <t>МЕМСТ  4028-63,  торцевая  поверхность  конической  головки  - рифленная,  150 мм</t>
  </si>
  <si>
    <t>МЕМСТ 7798-70  с шестигранной головкойнормальной и повышенной точности</t>
  </si>
  <si>
    <t>МЕМСТ 5915-70  с шестигранной головкойнормальной и повышенной точности</t>
  </si>
  <si>
    <t>МЕМСТ 1628-72 прутки круглые бронзовые  прессованные горячекатанные Ду-70мм. Применяемые в различных отраслях промышленности.</t>
  </si>
  <si>
    <t>МЕМСТ 1628-72 прутки круглые бронзовые  прессованные горячекатанные Ду-80мм. Применяемые в различных отраслях промышленности.</t>
  </si>
  <si>
    <t>МЕМСТ 1628-72 прутки круглые бронзовые  прессованные горячекатанные Ду-40мм. Применяемые в различных отраслях промышленности.</t>
  </si>
  <si>
    <t>МЕМСТ8486-88 ( хвойных пород, толщина 50мм, длина 4-6 метра, ширина 25-30 см)</t>
  </si>
  <si>
    <t xml:space="preserve">МЕМСТ 10178-85 гидравлический вяжущий, твердеющий в воде и на воздухе, морозостойкий, сульфатостойкий, для бетонных и железобетонных конструкций наружних зон гидротехнических  и других сооружений  </t>
  </si>
  <si>
    <t>МЕМСТ 8736-78</t>
  </si>
  <si>
    <t>МЕМСТ 10923-64 с пылевидной присыпкой, площадь полотна в рулоне15м2, масса покровного слоя - 800 гр/м2, гибкость при температуре + 5С. Теплостойкость до 80С,водопоглащение не менее 2% РКП-350</t>
  </si>
  <si>
    <t>МЕМСТ 111-78 стекло оконное листовое толщина 4мм, для остекления окон и балконных дверей</t>
  </si>
  <si>
    <t>МЕМСТ 7251-77 на тканевой подоснове с рисунком, ширина 2м, длина рулона не менее 20-25м</t>
  </si>
  <si>
    <t>МЕМСТ 4598-74 древесно- волокнистые плиты, материал, получаемый измельчением древисины в волкнистую массу с последцющим формированием из нее плит, (размеры 1220*2700*16мм)</t>
  </si>
  <si>
    <t>МЕМСТ 10632-89 древесно-стружечные плиты, материал, получаемый горячим прессованием смеси древесных стружек с небольшим количеством синтетического связующего (обычно карбамидной смолы), размеры 1220*2700*16мм</t>
  </si>
  <si>
    <t>МЕМСТ 112-78</t>
  </si>
  <si>
    <t>МЕМСТ 9179-77 құрылыстық, түйіртпекті ( тарда) ақшыл, қабырғаларды бояуға арналған</t>
  </si>
  <si>
    <t xml:space="preserve">МЕМСТ 18992-80 әмбебап,тұрақтандыратын заттектерді қосумен поливинилацетаттық бытырау негізінде дайындалған, бытырайтын  </t>
  </si>
  <si>
    <t>МЕМСТ 18992-80 ПВА, "Эконом"маркасы, орауышы - пласмассалық 10 кг дейінбанка</t>
  </si>
  <si>
    <t>МЕМСТ 26411-85, күш беретін, мыс желілі, резеңкелі оқшаулағышпен, кескіленген жері 3х10+1х6 техникалық және сапалы сипаттама  ТУ16К73.05-93-тен төмен емес</t>
  </si>
  <si>
    <t>ГОСТ 20799-88. Кинематическая вязкость при 40 град. С мм2/с 29-35.Кислотное число КОН на 1 г.масла не более 0,03 мг. Плотность при 20 град.С не более 890 кг/м.куб. Температура вспышки, определяемая в открытом тигле не ниже 200 град.С. Температура застыван</t>
  </si>
  <si>
    <t>ТУ 38 101529-75. Предназначено для малонагруженных зубчатых передач, включая крупногабаритные открытые передачи промышленного оборудования, подъемно-транспортных машин  т.д. Зимнее масло работоспособно при температуре до минус 20 град.С, летнее до минус 1</t>
  </si>
  <si>
    <t xml:space="preserve">ГОСТ 28084-89. Жидкость охлаждающая низкозамерзающая:
· Марка – ОЖ-40;
· Внешний вид – прозрачная однородная окрашенная жидкость без механических примесей;
· Плотность, 1,065-1,085 г/см3;
· Температура начала кристаллизации, не выше минус 40 гр. Цельсия;
</t>
  </si>
  <si>
    <t>ГОСТ -9045-99,ГОСТ 16523-97, прокат тонколистовой из углеродистой холоднокатанной стали обыкновенного качества общего назначения  СТ3. Размеры, предельные отклонения и другие требования к сортаменту должны соответствовать требованиям ГОСТ 19904-90, размер</t>
  </si>
  <si>
    <t>9 марта</t>
  </si>
  <si>
    <t>с даты вступления в силу договора до 30.04.2010 года.</t>
  </si>
  <si>
    <t>Содержание автотранспорта и обслуживания автотранспорта</t>
  </si>
  <si>
    <t>Бух. есебі бойынша қосақтау  жүйе жарамсыздығын жою</t>
  </si>
  <si>
    <t xml:space="preserve">Заправка HP Laser Jet 12А МС1-5309-А4-14Н МС1-5063-М2-6Н </t>
  </si>
  <si>
    <t>қатты тұрмыстық қалдық</t>
  </si>
  <si>
    <t xml:space="preserve">  сүт еңбектің зиянды жағдайында  жұмыс істейтін мамандарға беру</t>
  </si>
  <si>
    <t>вагондарды нөмірлеу есеп кітабы</t>
  </si>
  <si>
    <t>Нұсқаманы өткізу журналы</t>
  </si>
  <si>
    <t xml:space="preserve">3 деңгейлі бақылаудың журналы </t>
  </si>
  <si>
    <t>Амбарлы кітап</t>
  </si>
  <si>
    <t>жөндеуден алған вагондарды қабылдау туралы хабарландыру</t>
  </si>
  <si>
    <t>Жөнделетін  вагондарды хабарландыру</t>
  </si>
  <si>
    <t>Жеңіл автокөлікке  жол сапар парағы</t>
  </si>
  <si>
    <t>Жүк көлігіне жол сапар парағы</t>
  </si>
  <si>
    <t>арнайы киімді беру талаптары</t>
  </si>
  <si>
    <t>арнайы киімді тапсыру талаптары</t>
  </si>
  <si>
    <t>қойма есебі мен материалдар карточкалары</t>
  </si>
  <si>
    <t>жөндеуге арналған цистерналардың жарамды актісі</t>
  </si>
  <si>
    <t>орд. келу шығу есеп кітабі</t>
  </si>
  <si>
    <t>жазатын қағаз</t>
  </si>
  <si>
    <t>А 4 қағазы "Снегурочка" көшірмелі</t>
  </si>
  <si>
    <t xml:space="preserve"> факске арналған бума қағаз</t>
  </si>
  <si>
    <t>көшірме қағаз</t>
  </si>
  <si>
    <t xml:space="preserve">түрлі скочтар </t>
  </si>
  <si>
    <t>қарындаш</t>
  </si>
  <si>
    <t>өшіргіш</t>
  </si>
  <si>
    <t>тегіс сызғыш</t>
  </si>
  <si>
    <t>қайшылар</t>
  </si>
  <si>
    <t>тіркелім папкасы</t>
  </si>
  <si>
    <t xml:space="preserve">қысымды папка </t>
  </si>
  <si>
    <t>пружинадағы пластикалы папкалар</t>
  </si>
  <si>
    <t>пластикалы папкалар</t>
  </si>
  <si>
    <t>қыспа (клипсы)</t>
  </si>
  <si>
    <t xml:space="preserve"> канцелярлы қайшы</t>
  </si>
  <si>
    <t xml:space="preserve"> бума ақ калька</t>
  </si>
  <si>
    <t xml:space="preserve"> А-3 қағазы</t>
  </si>
  <si>
    <t>принтерге арналған бума қағаз</t>
  </si>
  <si>
    <t>жиналмалы метал.метр</t>
  </si>
  <si>
    <t>оттек</t>
  </si>
  <si>
    <t xml:space="preserve">Битумды құрылғы </t>
  </si>
  <si>
    <t>первоочередные</t>
  </si>
  <si>
    <t>первоочнредные</t>
  </si>
  <si>
    <t>дөңгелек бұранда кескіш метрикалық бұрандамен 4,0</t>
  </si>
  <si>
    <t>12 апрелz</t>
  </si>
  <si>
    <t>с даты вступления в силу договора до 26.05.2010 год.</t>
  </si>
  <si>
    <t>09 апреля</t>
  </si>
  <si>
    <t>с даты вступления в силу договора до 10.05.2010 год.</t>
  </si>
  <si>
    <t>19 апреля</t>
  </si>
  <si>
    <t>с даты вступления в силу договора до 18.05.2010 год.</t>
  </si>
  <si>
    <t>24 мая</t>
  </si>
  <si>
    <t>с даты вступления в силу договора до 22.06.2010 год.</t>
  </si>
  <si>
    <t>26 апреля</t>
  </si>
  <si>
    <t>ОТП</t>
  </si>
  <si>
    <t>Товары</t>
  </si>
  <si>
    <t>Т</t>
  </si>
  <si>
    <t>ОТП,Т</t>
  </si>
  <si>
    <t>ОТП (СМП)</t>
  </si>
  <si>
    <t xml:space="preserve">ОТП </t>
  </si>
  <si>
    <t xml:space="preserve">ОТП СМП) </t>
  </si>
  <si>
    <t xml:space="preserve">ОТП (СМП) </t>
  </si>
  <si>
    <t xml:space="preserve">ОТП  </t>
  </si>
  <si>
    <t>Товар</t>
  </si>
  <si>
    <t xml:space="preserve"> товар</t>
  </si>
  <si>
    <t>товар</t>
  </si>
  <si>
    <t>прочие услуга</t>
  </si>
  <si>
    <t>диам.40 мм шеңбер болат</t>
  </si>
  <si>
    <t xml:space="preserve"> диам.60 мм шеңбер болат</t>
  </si>
  <si>
    <t>диам.70 мм шеңбер болат</t>
  </si>
  <si>
    <t xml:space="preserve"> диам.80 мм шеңбер болат</t>
  </si>
  <si>
    <t>12-12 мм алты қырлы</t>
  </si>
  <si>
    <t>14-14 мм алты қырлы</t>
  </si>
  <si>
    <t>16-16 мм алты қырлы</t>
  </si>
  <si>
    <t>19-19 мм алты қырлы</t>
  </si>
  <si>
    <t>22-22 мм алты қырлы</t>
  </si>
  <si>
    <t>МЕМСТ 28084-89.Салқындатылатын аз тонатын сұйықтық:
· Марка – ОЖ-40;
· Сыртқы көрінісі – механикалық қоспаларынсыз тынық біртекті боялғаг сұйықтық;
· Тығыздығы 1,065-1,085 г/см3;
· Кристаллизацияның басталу температурасы, минус 40 гр. Цельсиядан жоғары  е</t>
  </si>
  <si>
    <t>МЕМСТ -9045-99,МЕМСТ 16523-97, прокат тонколистовой из углеродистой холоднокатанной стали обыкновенного качества общего назначения  СТ3. Размеры, предельные отклонения и другие требования к сортаменту должны соответствовать требованиям МЕМСТ 19904-90, раз</t>
  </si>
  <si>
    <t xml:space="preserve">МЕМСТ 3262-87, труба стальная  водогазопроводная  диаметр 40*3мм и 50*3.5 СТ20. Трубы поставляются неоцинкованными, без резьбы, без муфт, обычной точности. Предельные отклонения для труб обычной точности: по толщине стенки 15%.                            </t>
  </si>
  <si>
    <t xml:space="preserve">МЕМСТ 3262-87, труба стальная  водогазопроводная  диаметр 89 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                                     </t>
  </si>
  <si>
    <t>Смесь сухая растворная штукатурная (для внутренних работ)   ГОСТ 28013-98 представляет собой рационально подобранные, тщательно перемешанные в заводских условиях компоненты гидравлического вяжущего (цемента), минерального наполнителя, фракционированного п</t>
  </si>
  <si>
    <t>МЕМСТ 7931-76натуральная, пленкообразующее вещество на основе алкидных смол (глифталевые, пентафталевые олифы). Применяются для приготовления и разбавления масленных красок, а также для пропитки древисины перед ее отделкой этими красками, упаковка металич</t>
  </si>
  <si>
    <t xml:space="preserve">МЕМСТ 20-85,қоршаған ауа минус 45 до плюс 60 град.температурасында жұмысқа қабілетті;пайдалану шартының категориясы - орташа; резины класы-Б;түрі - 2, соққыға тұрақты; с тремя прокладками из ткани ТК-200-2 матасынан үш аралық қабат, қоршау жұмысымен 6 мм </t>
  </si>
  <si>
    <t>МЕМСТ 12.4.010-75. Жалғыз саусақты қолғап.Үстіңгі матасы -брезент, тығыздығы 410-550г/кв.м.Маңызды механикалық және өшіргіш жүктермен байланысты отқа төзімді, сіңірімді мықты қолғаптар жұмысқа арналған, қос тігістер қызметтің беріктігі мен мерзімін ұзарта</t>
  </si>
  <si>
    <t xml:space="preserve"> МЕМСТ 12.4.087-84 және МЕМСТ -12.4.128-83-ке де сәйкеседі.Дулыға қалпақ соққыға тұрақты пластиктен жасалған .Жинақтамаға кіретіндер: амортизатор, сенімді өшірілетін соққы и таңдаулы белдік.касканың астынан киетін жұмсақ телпек -ватиннің қабатын жылытатын</t>
  </si>
  <si>
    <t>МЕМСТ -12.4.004-74 .  Ауада болатын әсер  ететін буын-газ тәрізді зиянды заттардан  тыныс мүшелерін қорғауға арналған. Түрлі маркалы сүзгіш патрондармен жасақталынады. (А- органикалық газдар мен парлар, В -қышқыл парлар мен газдар, Г - қорғасын парлары, К</t>
  </si>
  <si>
    <t>МЕМСТ -Үстіңгі матасы - қоспалы тығыздығы  6005 арт., қалыңдығы 244 г/м2. Құрамы - 50% мата-мақта, 50% - полиэфир. Сіңірілуі - су жұқпайтын. Жылытатыны -  тығыздығы 100г/м2 үш қабатты  синтепон. Төсемі - желден қорғайтын төсем матасы. Куртканың түймесінде</t>
  </si>
  <si>
    <t>МЕМСТ 12.4.010-75 қышқылдармен , сілтілер мен и минеральды майлармен жұмыс істеуде қолдарды қорғау үшін арналған. Жалғыз саусақты, үстіңгі жапсарсыз  қышқылдан қорғайтын жабынмен шығарылады, өзімен қабыршық тәрізді синтетикалық латекс қоспасын ұсынады. Қо</t>
  </si>
  <si>
    <t>МЕМСТ 10325-79 Құрамдастырылған бас киім. Қалпақ шұғадан . Құлақшын, желкелік,маңдайшық қара түсті ізгіленген қой терісінен.  Астары жылытатын пішіні бойынша тұрақты. Қалпақтың бөлшектері тұтас.Жылытатын төсемі ұсынылған технологияға сәйкес тігіледі. Шұға</t>
  </si>
  <si>
    <t>техникалық сапалы сипаттамалары  МЕМСТ Р 12.4.184-95 төмене емес, түрі ПП-Л; сақтандыратын, иықты және аяқты иықбаулармен, оңай құлауға жол бермеу қоса отырып, жұмыс қалпында бекіту және жоғарыда ұстау үшін арналған, шынжырдан жасалған строппен немесе   к</t>
  </si>
  <si>
    <t>МЕМСТ 12.4.187-97 жанармайға тұрақты табандықты құрамдастырылған  керзі етіктер.Өкшесі мен табаны тұрақты былғары, қонышы -  үш қабатты керзі, табандықтың сенімді шегемен бекітілуі (жез шегелер). Мұрындық бөлігі гранитольмен жақсартылған.Негізгі ұлтарақ т</t>
  </si>
  <si>
    <t>Количество и размеры сучков на черенке не должны превышать установленных нормативов. А они указаны в государственном стандарте ГОСТ 2695-83. Гладкость поверхность также определяется в соответствии с ГОСТ 15612-85.Влажность черенка не должен быть выше 14 п</t>
  </si>
  <si>
    <t>МЕМСТ 9466-75, МЕМСТ-9467-75   пісірмелі электродтар Э-46-МР-3,металды жабынның  диаметрі 5мм, ұзындығы 450мм, қолмен пісіруге арналған көміртекті болат С ВСТЗсп, БСт3сп және тік сызықтық жоғарыдан төменнен басқа тағы басқа кеңістіктік қалыптарда, көмірте</t>
  </si>
  <si>
    <t>МЕМСТ 9466-75, МЕМСТ-9467-75 электроды сварочные Э-46-МР-3, покрытые металлические диаметр 5мм, длиной 450мм для ручной сварки углеродистой стали С ВСТЗсп, БСт3сп и других во всех пространственных положениях, кроме вертикального сверху вниз, с содержанием</t>
  </si>
  <si>
    <t>МЕМСТ 9698-86, ысырмасы болат, құйылған, сына тәрізді, жылжымалы шпиндельмен, ернемекті,  д-200мм. Материалы:бекітпенің тығыздығы тот баспайтын болат. Ортасы сұйық және газ тәріздес, агрессивті емес мұнай өнімдері, су, бу425С.  температурасына дейін,Қысым</t>
  </si>
  <si>
    <t>МЕМСТ 9698-86, ысырмасы болат, құйылған, сына тәрізді, жылжымалы шпиндельмен, ернемекті,  д-100мм. Материалы:бекітпенің тығыздығы тот баспайтын болат. Ортасы сұйық және газ тәріздес, агрессивті емес мұнай өнімдері, су, бу 425С.  температурасына дейін,Қысы</t>
  </si>
  <si>
    <t>МЕМСТ 9698-86, ысырмасы болат, құйылған, сына тәрізді, жылжымалы шпиндельмен, ернемекті,  д-150мм. Материалы:бекітпенің тығыздығы тот баспайтын болат. Ортасы сұйық және газ тәріздес, агрессивті емес мұнай өнімдері, су, бу 425С.  температурасына дейін,Қысы</t>
  </si>
  <si>
    <t>МЕМСТ 9698-86, ысырмасы болат, құйылған, сына тәрізді, жылжымалы шпиндельмен, ернемекті,  д-250мм. Материалы:бекітпенің тығыздығы тот баспайтын болат. Ортасы сұйық және газ тәріздес, агрессивті емес мұнай өнімдері, су, бу 425С.  температурасына дейін,Қысы</t>
  </si>
  <si>
    <t>МЕМСТ 9698-86, ысырмасы болат, құйылған, сына тәрізді, жылжымалы шпиндельмен, ернемекті,  д-350мм. Материалы:бекітпенің тығыздығы тот баспайтын болат. Ортасы сұйық және газ тәріздес, агрессивті емес мұнай өнімдері, су, бу 425С.  температурасына дейін,Қысы</t>
  </si>
  <si>
    <t>Разработка  сметной документации с проведением экспертизы</t>
  </si>
  <si>
    <t>6 сентября</t>
  </si>
  <si>
    <t>с даты вступления в силу договора до 15.10.2010 год.</t>
  </si>
  <si>
    <t>Мұнай өнімдерін құрғату сұйыққоймасының ірге тасының күрделі жөндеуі (№4 қойманың ірге тасын құрастыру)</t>
  </si>
  <si>
    <t>Главный инженер</t>
  </si>
  <si>
    <t xml:space="preserve">______В.В.Коновалов </t>
  </si>
  <si>
    <t>"____"_________2010 года</t>
  </si>
  <si>
    <t>Исключен</t>
  </si>
  <si>
    <t>Выписка из годового плана закупок товаров, работ и услуг на 2010 год по ДЗО по ТОО "Ертыс сервис"</t>
  </si>
  <si>
    <t>Согласовано:</t>
  </si>
  <si>
    <t>Зам. Генерального директора</t>
  </si>
  <si>
    <t>Юрисконсульт</t>
  </si>
  <si>
    <t>Ведущий - экономист</t>
  </si>
  <si>
    <t>Ведущий инженер - технолог</t>
  </si>
  <si>
    <t>Акимжанов Б.М.</t>
  </si>
  <si>
    <t>Рыщанов К.И.</t>
  </si>
  <si>
    <t>Нечипуренко Н.П.</t>
  </si>
  <si>
    <t>Новожилова Л.И.</t>
  </si>
  <si>
    <t>ежедневник</t>
  </si>
  <si>
    <t>калькулятор</t>
  </si>
  <si>
    <t>Точилка</t>
  </si>
  <si>
    <t>скоч разный</t>
  </si>
  <si>
    <t>скрепка 28 мм</t>
  </si>
  <si>
    <t>скрепка 45 мм</t>
  </si>
  <si>
    <t>метр</t>
  </si>
  <si>
    <t>пач</t>
  </si>
  <si>
    <t>м.п</t>
  </si>
  <si>
    <t>бал</t>
  </si>
  <si>
    <t>объект</t>
  </si>
  <si>
    <t xml:space="preserve">   тыс квт</t>
  </si>
  <si>
    <t>сверло   цилиндрическое d 4,7</t>
  </si>
  <si>
    <t>сверло цилиндрическое   d 5,0</t>
  </si>
  <si>
    <t>сверло  цилиндрическое  d 3,5</t>
  </si>
  <si>
    <t>сверло цилиндрическое  d 4,5</t>
  </si>
  <si>
    <t>метчики ручные метрические  4х0,7</t>
  </si>
  <si>
    <t>метчики ручные метрические 6х1</t>
  </si>
  <si>
    <t>метчики гаечные 5 х 0,8</t>
  </si>
  <si>
    <t>респиратор</t>
  </si>
  <si>
    <t>валенки</t>
  </si>
  <si>
    <t>сапоги утепленные</t>
  </si>
  <si>
    <t>аптечка медицинская</t>
  </si>
  <si>
    <t>костюм "Зима"</t>
  </si>
  <si>
    <t>куртка ватная</t>
  </si>
  <si>
    <t>брюки ватные</t>
  </si>
  <si>
    <t>костюм брезентовый</t>
  </si>
  <si>
    <t>рукавицы КР</t>
  </si>
  <si>
    <t>49.41.11</t>
  </si>
  <si>
    <t>87.90.11</t>
  </si>
  <si>
    <t>77.29.19</t>
  </si>
  <si>
    <t>86.10.19</t>
  </si>
  <si>
    <t>85.41.12</t>
  </si>
  <si>
    <t>81.29.12</t>
  </si>
  <si>
    <t>58.29.13</t>
  </si>
  <si>
    <t>95.11.10</t>
  </si>
  <si>
    <t>69.20.10</t>
  </si>
  <si>
    <t>10.51.11</t>
  </si>
  <si>
    <t>80.10.11</t>
  </si>
  <si>
    <t>18.14.10</t>
  </si>
  <si>
    <t>тн</t>
  </si>
  <si>
    <t>м3</t>
  </si>
  <si>
    <t>м2</t>
  </si>
  <si>
    <t>лист</t>
  </si>
  <si>
    <t>рул</t>
  </si>
  <si>
    <t>кг</t>
  </si>
  <si>
    <t>м</t>
  </si>
  <si>
    <t>ш</t>
  </si>
  <si>
    <t>короб</t>
  </si>
  <si>
    <t>пар</t>
  </si>
  <si>
    <t>матасыз кенеп</t>
  </si>
  <si>
    <t xml:space="preserve">"Ертіс сервис" жауапкершілігі шектеулі серіктестігі </t>
  </si>
  <si>
    <t>Имеет три выжвижных ящика на металлических направляющих с центральным замком и металлическими ручками. Снабжена колесными опорами.Материал: МДФ. Торцы облицованы меламиновой кромкой по выпуклому профилю. Кромка в единой цветовой гамме с МДФ. Размеры: 50х5</t>
  </si>
  <si>
    <t>ГОСТ 8135 -74 железный, природный пигмент от желто-красного до вищневого цвета, основной компонент - оксид железа Fe2О3.Используется в лакокрасочных материалах, образующих светло- щелоче и кислотостойкие покрытия ( тара 20кг)</t>
  </si>
  <si>
    <t>с даты вступления в силу договора до 19.05.2010 год.</t>
  </si>
  <si>
    <t>06 октября</t>
  </si>
  <si>
    <t>03 ноября</t>
  </si>
  <si>
    <t>22 сентября</t>
  </si>
  <si>
    <t>11 января</t>
  </si>
  <si>
    <t>27 сентября</t>
  </si>
  <si>
    <t>10 августа</t>
  </si>
  <si>
    <t>03 марта</t>
  </si>
  <si>
    <t>28 января</t>
  </si>
  <si>
    <t>19 января</t>
  </si>
  <si>
    <t>07 апреля</t>
  </si>
  <si>
    <t>08 февраля</t>
  </si>
  <si>
    <t>с даты вступления в силу договора до 15.05.2010 год.</t>
  </si>
  <si>
    <t>с даты вступления в силу договора до 31.03.2010 год.</t>
  </si>
  <si>
    <t>11августа</t>
  </si>
  <si>
    <t>Код единицы измерений в соответствии с МКЕИ</t>
  </si>
  <si>
    <t>В соответствии с Законом РК "Об обязательном экологическом   страховании"</t>
  </si>
  <si>
    <t>Информационно- диагностической карты, проверка техоснощеннгсти, проверка автотранспорта на токсичность</t>
  </si>
  <si>
    <t>Подтверждение учеридительных документов в нотариальных учереждений</t>
  </si>
  <si>
    <t xml:space="preserve">Операционные системы оплаты платежных поручений </t>
  </si>
  <si>
    <t>Обучение, аттестация, повышение квалификации работников</t>
  </si>
  <si>
    <t>Маневровая работа по перестановки вагонов на пути обработки</t>
  </si>
  <si>
    <t>24.10.36</t>
  </si>
  <si>
    <t>ГОСТ 26411-85, силовой с медными жилами, с резиновой изоляцией, сечение 3х10+1х6 технические и качественные характеристики не ниже ТУ16К73.05-93</t>
  </si>
  <si>
    <t>Шкода Супер В</t>
  </si>
  <si>
    <t>Шкода СуперВ</t>
  </si>
  <si>
    <t>МЕМСТ 5547-93, құрама тістеуіктері 200 мм, салмағы 0,33 кг бөлектенген сабтармен. Материалы - инструментальдық болат; Жабыны - тотықтау, мырыштау. 1000В. Дейін кернеуді көтереді.</t>
  </si>
  <si>
    <t xml:space="preserve">МЕМСТ 1465-80, жалпақ егеу </t>
  </si>
  <si>
    <t>МЕМСТ 1465-80, материал,  инструментальды болат, 200мм, жазық</t>
  </si>
  <si>
    <t>МЕМСТ 1465-80, материал  инструментальды болат, 150мм, үш қырлы</t>
  </si>
  <si>
    <t>МЕМСТ-17199-88 жалпақ бұрауыш көлемі  210х1,0мм Материалы - инструментальды болат. Жабыны -тотықтау, мырыштау. Қолсаптың материалы  пласмасса.</t>
  </si>
  <si>
    <t>МЕМСТ-17199-88 сегізкөз тәрізді бұрауыш 250мм № 3, оймакілтек металды өкшемен. Материалы- инструментальды болат. Жабыны -тотықтау, мырыштау. Қолсаптың материалы пласмасса.</t>
  </si>
  <si>
    <t>МЕМСТ 17438-72</t>
  </si>
  <si>
    <t>МЕМСТ 28037 -89  металды кесектер160мм бөлектенген қолсаптарымен, Материал инструментальная сталь, жабыны тотықтанған, мырыштанған</t>
  </si>
  <si>
    <t>МЕМСТ 10831-81ені 18см-лі мата негізінде полимидті ішікпен</t>
  </si>
  <si>
    <t>МЕМСТ 205581-82, мырыштанған көлемі - 12-15 литр</t>
  </si>
  <si>
    <t>МЕМСТ 10597-87. Жалпақ (флейцылер) металды оқсауытпен табиғи қылтадан, ені  50 мм, қалыңдығы 9 мм</t>
  </si>
  <si>
    <t>МЕМСТ 19596-87, кесінді, қайыңнан, 4 түрдің 1 сортты, ұзындығы 1300 мм</t>
  </si>
  <si>
    <t>МЕМСТ 10778-83 - Шпатели</t>
  </si>
  <si>
    <t>МЕМСТ 28638-90</t>
  </si>
  <si>
    <t xml:space="preserve">МЕМСТ 19597-94. болат, онтөрт тісті 1300мм  тік сабымен </t>
  </si>
  <si>
    <t>МЕМСТ 26665-97, мөлшері 250мм, металды, болатты  "СТАНДАРТ" 30-250 мм</t>
  </si>
  <si>
    <t>МЕМСТ 6268-78 Р1-01А</t>
  </si>
  <si>
    <t>МЕМСТ 6268-79</t>
  </si>
  <si>
    <t>МЕМСТ 18578-89,  2 кг -ды балта, балталы, материалы - құрал-жабдықты болат , бір жағында жұмыс істейтін жүзі,ал басқа жағынан тікбұрышты тоқпақ  (желкелі).</t>
  </si>
  <si>
    <t>МЕМСТ 4156-79</t>
  </si>
  <si>
    <t xml:space="preserve"> жоңқалы, сомынды МЕМСТ 2838-80, сомынды, жоңқалы </t>
  </si>
  <si>
    <t>МЕМСТ 18981-73, трубный рычажный, диаметр трубы зажимаемой ключом от 0 до 250 мм</t>
  </si>
  <si>
    <t>МЕМСТ 18981-73, трубный рычажный, диаметр трубы зажимаемой ключом от 0 до 440 мм</t>
  </si>
  <si>
    <t>МЕМСТ 18981-73, трубный рычажный, КРТ №1, диаметр трубы зажимаемой ключом от 10 до 36, 300мм</t>
  </si>
  <si>
    <t>МЕМСТ 18981-73,  КРТ №2 құбырлы иінтіректі, кілтпен қысатын құбырдың диаметрі  36-дан  41-ге дейін, 300мм</t>
  </si>
  <si>
    <t>МЕМСТ 23468-85</t>
  </si>
  <si>
    <t xml:space="preserve">МЕМСТ 17435-72 пластик, 30 см, ашық, </t>
  </si>
  <si>
    <t>140 мм тот баспайтын болаттан жасалған кеңселік пышақ,  2 пластмассадан жасалған сап "Техникалық және сапалы сипаттама МЕМСТ 12.2.118-88 сәйкеседі</t>
  </si>
  <si>
    <t>МЕМСТ 28937-91 шарлы қалам, сырты анық, көк</t>
  </si>
  <si>
    <t>МЕМСТ 13143-88, металды сызғышпен, жинақта  20 парақ</t>
  </si>
  <si>
    <t>МЕМСТ 13309 - 90 Обложка многокрасочная, картон мелованный, ламинированная, пленка голографическая, блок из офсета, на двойной  евроспирали, клетка 170х200, формат А5, 48 листов</t>
  </si>
  <si>
    <t>МЕМСТ 892-89</t>
  </si>
  <si>
    <t>МЕМСТ 8942-85, 210х70х12,  86% ақтық</t>
  </si>
  <si>
    <t xml:space="preserve">МЕМСТ 7502-98 </t>
  </si>
  <si>
    <t>МЕМСТ 7502-80 жабық тұрқыда, екігші және үшінші класс</t>
  </si>
  <si>
    <t xml:space="preserve">МЕМСТ 400-80                                       ТН-2   0  градустан 150 градусқа дейін </t>
  </si>
  <si>
    <t xml:space="preserve">МЕМСТ 2405-75 МТП-4М </t>
  </si>
  <si>
    <t>МЕМСТ 2405-75     пропанды қысыммен 0-10 кгс/см2</t>
  </si>
  <si>
    <t xml:space="preserve">МЕМСТ 1701-75  қышқыл маркасы МП-50-О2   қысымы 0-2,5 кгс/см2 </t>
  </si>
  <si>
    <t>МЕМСТ 2405-75</t>
  </si>
  <si>
    <t>МЕМСТ 1701-75</t>
  </si>
  <si>
    <t>МЕМСТ-8338-75</t>
  </si>
  <si>
    <t>МЕМСТ5762-74(2002)  ысырмасы шойын,   паралельді,   ернемек , су мен буға және д-80мм буға арналған жылжымалы шпинделмен  жұмыс ортасы температурасы  50С-тан  до + 250С-ке дейін  қолданады, қысымы 16кгс/см27</t>
  </si>
  <si>
    <t>МЕМСТ5762-74(2002)  ысырмасы шойын,   паралельді,   ернемек , су мен буға және д-150мм буға арналған жылжымалы шпинделмен  жұмыс ортасы температурасы  50С-тан  до + 250С-ке дейін  қолданады, қысымы 16кгс/см30</t>
  </si>
  <si>
    <t>МЕМСТ5762-74(2002)  ысырмасы шойын,   паралельді,   ернемек , су мен буға және д-200мм буға арналған жылжымалы шпинделмен  жұмыс ортасы температурасы  50С-тан  до + 250С-ке дейін  қолданады, қысымы 16кгс/см31</t>
  </si>
  <si>
    <t>МЕМСТ5762-74(2002)  ысырмасы шойын,   паралельді,   ернемек , су мен буға және д-100мм буға арналған жылжымалы шпинделмен  жұмыс ортасы температурасы  50С-тан  до + 250С-ке дейін  қолданады, қысымы 16кгс/см32</t>
  </si>
  <si>
    <t>МЕМСТ5762-74(2002)  ысырмасы шойын,   паралельді,   ернемек , су мен буға және д-100мм буға арналған жылжымалы шпинделмен  жұмыс ортасы температурасы  50С-тан  до + 250С-ке дейін  қолданады, қысымы 16кгс/см33</t>
  </si>
  <si>
    <t>МЕМСТ 5761-74 (2005) вентиль, тиекті, жалғастырғыш,15КЧ 18БР қақталған шойыннан, д-15мм РУ-16</t>
  </si>
  <si>
    <t>МЕМСТ 5761-74 (2005) вентиль, тиекті, жалғастырғыш,15КЧ 18БР қақталған шойыннан, д-20мм РУ-16</t>
  </si>
  <si>
    <t>МЕМСТ 5761-74 (2005) вентиль, тиекті, жалғастырғыш,15КЧ 18БР қақталған шойыннан, д-25мм РУ-16</t>
  </si>
  <si>
    <t>ГОСТ-17199-88 отвертка крестообразная 250мм № 3, шлицовая с металлической пяткой. Материал - инструментальная сталь. Покрытие -оксидирование, цинкование. Материал рукоятки пласмасса.</t>
  </si>
  <si>
    <t>7814-0124 ц 15 хр</t>
  </si>
  <si>
    <t>с даты вступления в силу договора до 27.04.2010 год.</t>
  </si>
  <si>
    <t>21июня</t>
  </si>
  <si>
    <t>09 августа</t>
  </si>
  <si>
    <t>26 июля</t>
  </si>
  <si>
    <t>06 сентября</t>
  </si>
  <si>
    <t>13 сентября</t>
  </si>
  <si>
    <t>Капитальный ремонт системы пенопожаротушения</t>
  </si>
  <si>
    <t>Капитальный ремонт лотков эстакады обработки цистерн из под этилированного бензина</t>
  </si>
  <si>
    <t>июнь</t>
  </si>
  <si>
    <t xml:space="preserve">ГОСТ 400-80                                       ТН-2  от 0  градусов до 150 градусов </t>
  </si>
  <si>
    <t xml:space="preserve">Гост 2405-75 МТП-4М </t>
  </si>
  <si>
    <t>Гост 2405-75     пропановые давлением 0-10 кгс/см2</t>
  </si>
  <si>
    <t xml:space="preserve">Гост 1701-75  кислородные марка МП-50-О2   давлением 0-2,5 кгс/см2 </t>
  </si>
  <si>
    <t>Гост 2405-75</t>
  </si>
  <si>
    <t>ГОСТ 9698-86, задвижка стальная, литая, клиновая с выдвижным шпинделем фланцевая д-100мм. Материал уплотнения затвора нержавеющая сталь. Среда жидкие и газообразные неагрессивные нефтепродукты, вода, пар при температуре до 425С.давление 25Мпа</t>
  </si>
  <si>
    <t>ГОСТ 9698-86, задвижка стальная, литая, клиновая с выдвижным шпинделем фланцевая д-150мм. Материал уплотнения затвора нержавеющая сталь. Среда жидкие и газообразные неагрессивные нефтепродукты, вода, пар при температуре до 425С.давление 25Мпа</t>
  </si>
  <si>
    <t>Закон Республики Казахстан от 1 июля 2003 года № 446-2 "Об обязательном страховании гражданско - правовой ответственности и владельцев транспортных средств"</t>
  </si>
  <si>
    <t>ГПО-работодателя на основании Закона РК от 07.05.2007 год</t>
  </si>
  <si>
    <t>шт</t>
  </si>
  <si>
    <t>ГОСТ 16442-80 силовой напряжением до 1кв с алюминевыми жилами, полиэтиленовой изоляцией, в полихловиниловой оболочке, сечением жил 3х120 +1х95</t>
  </si>
  <si>
    <t>ГОСТ 16442-80 силовой напряжением до 1кв с медными жилами, с изоляцией и оболочкой из ПХВ пластиката, сечением жил 3х4 +1х2.5</t>
  </si>
  <si>
    <t>ГОСТ 5394-89. Сапоги с передами и задниками из юфтевой кожи, кирзовыми голенищами и формованными подошвами и каблуками из износостойкой резины, крепящимися к верху обуви гвоздевым методом. Гвоздь для крепления должен быть изготовлен из латуни. Материал по</t>
  </si>
  <si>
    <t>Гост 10902-64                   ручные метрические  4х0,7</t>
  </si>
  <si>
    <t>плашка круглая с метрической резьбой 4,0</t>
  </si>
  <si>
    <t>плашка круглая с метрической резьбой 5,0</t>
  </si>
  <si>
    <t>плашка круглая с метрической резьбой 6,0</t>
  </si>
  <si>
    <t>плашка круглая с метрической резьбой 8</t>
  </si>
  <si>
    <t>плашка круглая с метрической резьбой 16</t>
  </si>
  <si>
    <t>ГОСТ 7467-75</t>
  </si>
  <si>
    <t>ГОСТ 5547-93, плоскогубцы комбинированные 200 мм, масса 0,33 кг с  изолированными  ручками. Материал - инструментальная сталь; Покрытие - оксидирование, цинкование. Выдерживает напряжение до 1000В.</t>
  </si>
  <si>
    <t>ГОСТ 1465-80, напильник плоский</t>
  </si>
  <si>
    <t>Гост 1465-80, материал  инструментальная сталь, 200мм, плоские</t>
  </si>
  <si>
    <t>18.12.12</t>
  </si>
  <si>
    <t>ГОСТ 126-79, галоши формовые резиновые на валенки.Материал: литая резина</t>
  </si>
  <si>
    <t>ТУ 38.306-6-15-91. Предназначены для защиты рук от растворов кислот и щелочей средней концентрации. Солей, масел, сыпучих красящих веществ.</t>
  </si>
  <si>
    <t>ГОСТ 13385 - 78, материал: резина специальная. Защищают от электрического тока напряжением до 1000 вольт.На каждой паре необходим штамп испытаний и срок использования.</t>
  </si>
  <si>
    <t>с даты вступления в силу договора до 22.09.2010 год.</t>
  </si>
  <si>
    <t>с даты вступления в силу договора до 15.04.2010 год.</t>
  </si>
  <si>
    <t>3 марта</t>
  </si>
  <si>
    <t>20 сентября</t>
  </si>
  <si>
    <t>16 августа</t>
  </si>
  <si>
    <t>1443.01.210</t>
  </si>
  <si>
    <t>Топливо</t>
  </si>
  <si>
    <t>материалы</t>
  </si>
  <si>
    <t>Материалы</t>
  </si>
  <si>
    <t>Материал</t>
  </si>
  <si>
    <t>ОРУ стор</t>
  </si>
  <si>
    <t>Инвест.план</t>
  </si>
  <si>
    <t>элемент затрат электроэнергии</t>
  </si>
  <si>
    <t>ОРУ аффилиир</t>
  </si>
  <si>
    <t>ОРУ аффилиир.АО</t>
  </si>
  <si>
    <t>ОРУ аффилиир.</t>
  </si>
  <si>
    <t xml:space="preserve">ОРУ стор </t>
  </si>
  <si>
    <t>ОРУ    стор</t>
  </si>
  <si>
    <t>ОРУ внутри АО"НК "КТЖ"</t>
  </si>
  <si>
    <t xml:space="preserve"> ОРУ сторон.</t>
  </si>
  <si>
    <t>резец отрезной 25х16х140</t>
  </si>
  <si>
    <t xml:space="preserve">резец резьбонарезной </t>
  </si>
  <si>
    <t xml:space="preserve">резец отрезной проходной </t>
  </si>
  <si>
    <t>резец подрезной отогнутый  25х16 Т5К10</t>
  </si>
  <si>
    <t>резец резьбовой наружний  25х16 Т5К10</t>
  </si>
  <si>
    <t>резец проходной Т30К4</t>
  </si>
  <si>
    <t>сверло цилиндрическое d 10*210</t>
  </si>
  <si>
    <t xml:space="preserve">Карта медицинская  </t>
  </si>
  <si>
    <t xml:space="preserve">Личная карточка </t>
  </si>
  <si>
    <t>Книга доверенности</t>
  </si>
  <si>
    <t>Карточка складского учета</t>
  </si>
  <si>
    <t xml:space="preserve">Авансовый отчет </t>
  </si>
  <si>
    <t xml:space="preserve">Наблюдательный лист </t>
  </si>
  <si>
    <t>Сводная карта индивид.и группов.фотогр.</t>
  </si>
  <si>
    <t>Термометры ТН-2  от 0 до 150 С</t>
  </si>
  <si>
    <t xml:space="preserve">Манометры пропанов. МТП-4М </t>
  </si>
  <si>
    <t>Манометры пропановые давлением 0-10 кгс/см2</t>
  </si>
  <si>
    <t xml:space="preserve">Манометры кислородные МП-50-О2давлением 0-2,5 кгс/см2 </t>
  </si>
  <si>
    <t xml:space="preserve">Манометры технические марка ОБМВ-1-0 давления  от 0 до 16 кгс/ см2                     </t>
  </si>
  <si>
    <t>с даты вступления в силу договора до 30.04.2010 год.</t>
  </si>
  <si>
    <t>01 марта</t>
  </si>
  <si>
    <t>24 февраля</t>
  </si>
  <si>
    <t>07 июня</t>
  </si>
  <si>
    <t>26 мая</t>
  </si>
  <si>
    <t>с даты вступления в силу договора до 30.09.2010 год.</t>
  </si>
  <si>
    <t>4 января</t>
  </si>
  <si>
    <t>ключ  гаечный 10х12</t>
  </si>
  <si>
    <t xml:space="preserve">Книга нумерного учета вагонов. </t>
  </si>
  <si>
    <t xml:space="preserve">Журнал проведения инструктажей </t>
  </si>
  <si>
    <t>Журнал 3-х ступенчатого контроля</t>
  </si>
  <si>
    <t>Амбарная книга</t>
  </si>
  <si>
    <t xml:space="preserve">Уведомление о приемке вагонов из ремонта </t>
  </si>
  <si>
    <t>Уведомление на ремонт вагонов</t>
  </si>
  <si>
    <t>Лимитно-заборная карта</t>
  </si>
  <si>
    <t>Путевой лист на легк.автомобили</t>
  </si>
  <si>
    <t xml:space="preserve">ГОСТ 10178-85 гидравлический вяжущий, твердеющий в воде и на воздухе, морозостойкий, сульфатостойкий, для бетонных и железобетонных конструкций наружних зон гидротехнических  и других сооружений  </t>
  </si>
  <si>
    <t>Гост 8736-78</t>
  </si>
  <si>
    <t>ГОСТ 18981-73, трубный рычажный, КРТ №2, диаметр трубы зажимаемой ключом от 36 до 41, 300мм</t>
  </si>
  <si>
    <t>АКУ-22</t>
  </si>
  <si>
    <t>Т-2</t>
  </si>
  <si>
    <t>М-17</t>
  </si>
  <si>
    <t>т.ф.№280</t>
  </si>
  <si>
    <t>ТНУ-3</t>
  </si>
  <si>
    <t>ВУ-31</t>
  </si>
  <si>
    <t>ТНУ-19</t>
  </si>
  <si>
    <t>ВУ-36</t>
  </si>
  <si>
    <t>ВУ-23</t>
  </si>
  <si>
    <t>ФМУ-30</t>
  </si>
  <si>
    <t>форма№3</t>
  </si>
  <si>
    <t>форма№4</t>
  </si>
  <si>
    <t>ФМУ-27</t>
  </si>
  <si>
    <t>ФМУ</t>
  </si>
  <si>
    <t>ФМУ-46</t>
  </si>
  <si>
    <t>ВУ-19</t>
  </si>
  <si>
    <t xml:space="preserve">формат А-3, "Госзнак", 96% белизна, плотность 80 г/м2, 500 листов в пачке </t>
  </si>
  <si>
    <t>ГОСТ 5761-71(2005) вентиль запорный из коррозийностойкой стали, фланцевый Ду-20 мм температура -40 + 300оС агрессивная среда. Герметичность затвора - по классу "А" ГОСТ 9544-93 Привод ручной (маховик)</t>
  </si>
  <si>
    <t xml:space="preserve">                                   </t>
  </si>
  <si>
    <t>сталь круглая диам.70 мм</t>
  </si>
  <si>
    <t>сталь круглая диам.80 мм</t>
  </si>
  <si>
    <t>шестигранник 12-12 мм</t>
  </si>
  <si>
    <t>шестигранник 14-14 мм</t>
  </si>
  <si>
    <t>шестигранник 16-16 мм</t>
  </si>
  <si>
    <t>шестигранник 19-19 мм</t>
  </si>
  <si>
    <t>шестигранник 22-22 мм</t>
  </si>
  <si>
    <t>шестигранник 27 -27 мм</t>
  </si>
  <si>
    <t>шестигранник 32-32 мм</t>
  </si>
  <si>
    <t>шестигранник 36-36 мм</t>
  </si>
  <si>
    <t>шестигранник 41-41 мм</t>
  </si>
  <si>
    <t>болт с шестигран.М 20*100 мм</t>
  </si>
  <si>
    <t>болт с шестигран. М 20*110 мм</t>
  </si>
  <si>
    <t xml:space="preserve">гайка шестигранная корончатая М 6 </t>
  </si>
  <si>
    <t>гайка шестигранная корончатая М 18</t>
  </si>
  <si>
    <t>гайка шестигранная корончатая М 20</t>
  </si>
  <si>
    <t>гайка шестигранная корончатая М 22</t>
  </si>
  <si>
    <t>Круг бронзовый Д.70 мм</t>
  </si>
  <si>
    <t>Круг бронзовый Д. 80 мм</t>
  </si>
  <si>
    <t>Круг бронзовый Д.40 мм</t>
  </si>
  <si>
    <t>доска необрезная 50 мм</t>
  </si>
  <si>
    <t>цемент</t>
  </si>
  <si>
    <t>песок</t>
  </si>
  <si>
    <t>рубероид</t>
  </si>
  <si>
    <t>стекло оконное</t>
  </si>
  <si>
    <t>линолеум</t>
  </si>
  <si>
    <t>ДВП</t>
  </si>
  <si>
    <t>ДСП</t>
  </si>
  <si>
    <t>Стекло армированное</t>
  </si>
  <si>
    <t>Фанера 3 мм</t>
  </si>
  <si>
    <t>миниральная вата</t>
  </si>
  <si>
    <t>гипс строительный</t>
  </si>
  <si>
    <t xml:space="preserve"> бір ұшы жерге қосылған сымды өлшеу үшін</t>
  </si>
  <si>
    <t>түрі ПН-2, УЗ-220-380В , сақтандырғыштары 100А-ға үстеме қорытпамен, техникалық және сапалы сипаттамане  ТУ-16.521.037.75-тен төмен емес.</t>
  </si>
  <si>
    <t>1443.07.000 890.07.000</t>
  </si>
  <si>
    <t>851-09000-1 сливной</t>
  </si>
  <si>
    <t>1001-11/505 (нижнего сливного прибора)</t>
  </si>
  <si>
    <t>1001-13/500   840.04.024    1443.01.102</t>
  </si>
  <si>
    <t>886-01-096(горловина)</t>
  </si>
  <si>
    <t>0101 -А 4</t>
  </si>
  <si>
    <t>1443.01.180</t>
  </si>
  <si>
    <t>1443.01.070</t>
  </si>
  <si>
    <t>0101-Б 5.7.17</t>
  </si>
  <si>
    <t>431.03.300</t>
  </si>
  <si>
    <t>431.03.090</t>
  </si>
  <si>
    <t>431.03.080</t>
  </si>
  <si>
    <t>431.03.100</t>
  </si>
  <si>
    <t>431.03.178</t>
  </si>
  <si>
    <t>тип А 17Д</t>
  </si>
  <si>
    <t>тип Б-116</t>
  </si>
  <si>
    <t>тип Б-117</t>
  </si>
  <si>
    <t>чер. А-11</t>
  </si>
  <si>
    <t>черт. РС -57</t>
  </si>
  <si>
    <t>22-895-77</t>
  </si>
  <si>
    <t>ГОСТ 959 -2002; марка  6СТ-55; кислотный, стартерный, общий, низкая батарея, залитая электролитом, напряжение 12 В, емкость 60А /час; необслуживаемый</t>
  </si>
  <si>
    <t>ГОСТ 959 -2002, марка 6СТ-90; аккумулятор кислотный, стартерный, общий, низкая батарея, залитая электролитом, напряжение 12 В, емкость 90 А /час; необслуживаемый</t>
  </si>
  <si>
    <t>шкурка шлифовальная № 25</t>
  </si>
  <si>
    <t>шкурка шлифовальная № 32</t>
  </si>
  <si>
    <t>резец расточной 25*16т15к</t>
  </si>
  <si>
    <t>ключ  гаечный 12х13</t>
  </si>
  <si>
    <t>ключ  гаечный 13х14</t>
  </si>
  <si>
    <t>ключ  гаечный 19х 22</t>
  </si>
  <si>
    <t>ключ  гаечный 22 х 24</t>
  </si>
  <si>
    <t>тип ПН- 2, УЧ-220-380В ,с плавкой вставкой на 250А, технические и качественные характеристики не ниже ТУ-16.521.037.75</t>
  </si>
  <si>
    <t>ГОСТ 6254-78</t>
  </si>
  <si>
    <t xml:space="preserve">марка ПМЕ-4100 нереверсивный без реле, ГОСТ-30011.4.1-96 </t>
  </si>
  <si>
    <t xml:space="preserve">марка ПМЕ-5100 нереверсивный без реле, ГОСТ-30011.4.1-96 </t>
  </si>
  <si>
    <t xml:space="preserve">марка ПМЕ-6100 нереверсивный без реле, ГОСТ-30011.4.1-96 </t>
  </si>
  <si>
    <t>ГОСТ 7397.0-89; электрический, бытовой для установки в стене, рабочее напряжение 220В; закрытой проводки.</t>
  </si>
  <si>
    <t>ТУ-16.521.037-75</t>
  </si>
  <si>
    <t>ГОСТ 27682-88, марка ДРЛ-125, напряжение 220 В, мощность 125  Вт, часы  горения  -  6000 часов</t>
  </si>
  <si>
    <t>ГОСТ 27682-88, марка ДРЛ-500, напряжение 220 В, мощность 500  Вт, часы  горения  -  6000 часов</t>
  </si>
  <si>
    <t xml:space="preserve">Клапаннижнего сливного прибора  в сборе </t>
  </si>
  <si>
    <t xml:space="preserve">Крышка заглушка </t>
  </si>
  <si>
    <t>Кольцо  уплотнительное  клапана</t>
  </si>
  <si>
    <t xml:space="preserve">Кольцо уплотнительное  люка </t>
  </si>
  <si>
    <t xml:space="preserve">Кольцо уплотнительное заглушки </t>
  </si>
  <si>
    <t xml:space="preserve">Болт стяжной откидной в сборе </t>
  </si>
  <si>
    <t xml:space="preserve">Крышка люка цистерны с ригельным креплением </t>
  </si>
  <si>
    <t>Винт нажимной</t>
  </si>
  <si>
    <t xml:space="preserve">Степлер №24/6,26/6 29 </t>
  </si>
  <si>
    <t>для шариковой ручки, синий, 0,5 мм</t>
  </si>
  <si>
    <t>для шариковой ручки, гелевый, 0,5 мм</t>
  </si>
  <si>
    <t>70л.Кн70/02-1 лин.бел.</t>
  </si>
  <si>
    <t>ГОСТ 13309 - 90 Обложка многокрасочная, картон мелованный, ламинированная, пленка голографическая, блок из офсета, на двойной  евроспирали, клетка 170х200, формат А5, 48 листов</t>
  </si>
  <si>
    <t>объем 700 Мб для передачи и хранения оперативной памяти</t>
  </si>
  <si>
    <t>Informat, 20 мл., кисточка, флакон, № 66155, спиртовая основа</t>
  </si>
  <si>
    <t>Informat, 20 мл., флакон</t>
  </si>
  <si>
    <t>Регистратор: обложка ламинированная бумага, с кольцом, держатель кольцевой,  размер корешка 50мм (в кипе 4шт.) 287х320 А4</t>
  </si>
  <si>
    <t>ГОСТ 26411-85, силовой с медными жилами, с резиновой изоляцией, сечение 3х16+1х10 технические и качественные характеристики не ниже ТУ16К73.05-93</t>
  </si>
  <si>
    <t xml:space="preserve">д= 15мм, бронзовый, для установки на водогазопроводные трубы. </t>
  </si>
  <si>
    <t xml:space="preserve">д= 25мм, бронзовый, для установки на водогазопроводные трубы. </t>
  </si>
  <si>
    <t xml:space="preserve">д=32мм, бронзовый, для установки на водогазопроводные трубы. </t>
  </si>
  <si>
    <t>19 с 47 нж</t>
  </si>
  <si>
    <t>ГОСТ 17375-83, крутоизогнутые под улом 90о, бесшовные</t>
  </si>
  <si>
    <t>ГОСТ 28018 -89 ширина 2 см. диаметр круга 200мм.</t>
  </si>
  <si>
    <t>ГОСТ5762-74(2002) задвижка чугунная   паралельная фланцевая с выдвижным шпинделем для воды и пара д-100мм применяется для воды и пара при температуре рабочей среды от 50С до + 250С, давление 16кгс/см32</t>
  </si>
  <si>
    <t>закуп из одного источника</t>
  </si>
  <si>
    <t>закупки способом запроса ценовых предложении</t>
  </si>
  <si>
    <t>тенге</t>
  </si>
  <si>
    <t>шт/тенге</t>
  </si>
  <si>
    <t>чел.</t>
  </si>
  <si>
    <t>ГОСТ 5152-84Е, марка АП-31, диаметр 8 мм; рабочая среда по применению – вода, пар; максимально допустимое давление – 4,5 Мпа; температура среды – 300 гр. Цельсия; скорость скольжения, 2 м/с; узел уплотнения – арматура, центробежный насос.</t>
  </si>
  <si>
    <t>ГОСТ 5152-84Е, марка АП-31, диаметр 10 мм; рабочая среда по применению – вода, пар; максимально допустимое давление – 4,5 Мпа; температура среды – 300 гр. Цельсия; скорость скольжения, 2 м/с; узел уплотнения – арматура, центробежный насос.</t>
  </si>
  <si>
    <t>15 июля</t>
  </si>
  <si>
    <t>с даты вступления в силу договора до 31.08.2010 год.</t>
  </si>
  <si>
    <t>Капитальный ремонт фундамента резервуара обезвоживания нефтепродуктов(устройство фундамента под резервуар №4)</t>
  </si>
  <si>
    <t xml:space="preserve">Разработка проектно- сметной документации с проведением экспертизы Сараптаманы жүргізу арқылы жобалық-сметалы құжаттаманың </t>
  </si>
  <si>
    <t>Медпунк ғимаратын күрделі жөндеу</t>
  </si>
  <si>
    <t xml:space="preserve"> Сараптаманы жүргізу арқылы жобалық-сметалы құжаттаманың </t>
  </si>
  <si>
    <t>Локальді сметаға сәйкес</t>
  </si>
  <si>
    <t>Тешеуіш табандық</t>
  </si>
  <si>
    <t xml:space="preserve">Капитальный ремонт помещения медпункта </t>
  </si>
  <si>
    <t xml:space="preserve">Тормозные башмаки </t>
  </si>
  <si>
    <t>3 декада сентября</t>
  </si>
  <si>
    <t>МЕМСТ 20799-88. Кинематикалық жабысқақтығы 40 С градуста  мм2/с 29-35. КОН-ның қышқылдық саны  1 г. майға масла  0,03-тен артық емес мг. 20 градустағы тығыздық 890 кг/м.куб. артық емес.Ашық отбақырдағы от алу температурасы 200 градустан төмен емес. Темпер</t>
  </si>
  <si>
    <t xml:space="preserve">ГОСТ - 29335-95 верх брюк изготавливается из диагонали гоадкокрашенной с лавсановой нитью, по составу 50% на 50% плотностью около 240 г/м. </t>
  </si>
  <si>
    <t>32.20.40</t>
  </si>
  <si>
    <t>Кронштейн для битумных полувагонов</t>
  </si>
  <si>
    <t xml:space="preserve"> гаечные рожковые ГОСТ 2838-80, гаечные рожковые </t>
  </si>
  <si>
    <t>ГОСТ 18981-73, трубный рычажный, диаметр трубы зажимаемой ключом от 0 до 250 мм</t>
  </si>
  <si>
    <t>ГОСТ 18981-73, трубный рычажный, диаметр трубы зажимаемой ключом от 0 до 440 мм</t>
  </si>
  <si>
    <t>ГОСТ 18981-73, трубный рычажный, КРТ №1, диаметр трубы зажимаемой ключом от 10 до 36, 300мм</t>
  </si>
  <si>
    <t>ГОСТ 481-80марка ПОН (паронит общего назначения) Максимально - допустимое давление рабочей среды 6.4МПА. Максимально допустимая температура рабочей среды от-50оС до + 450оС размеры : длина - 1770мм, ширина -1000мм.толщина 3мм</t>
  </si>
  <si>
    <t>картоннан бауларымен , пішімі А4, 3 клапан</t>
  </si>
  <si>
    <t>20 файлды</t>
  </si>
  <si>
    <t>күміс сұр тәрізді жұмсақ жағылатын пигмент, күн сәулесіне төзімділігі мен атмосфераға тұрақтылығы жақсы, хорошая светостойкость и атмосфероустойчивость</t>
  </si>
  <si>
    <t>бухгалтерлік есептік құжаттардың тысы</t>
  </si>
  <si>
    <t xml:space="preserve">газеттер  мен журналдарға жазылу </t>
  </si>
  <si>
    <t>ГОСТ 3262-87, труба стальная  водогазопроводная  диаметр 219 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Длина до 12 м</t>
  </si>
  <si>
    <t>М 20*140 мм алты қырлы бұрандама</t>
  </si>
  <si>
    <t>болт шестигран. М 20*140 мм</t>
  </si>
  <si>
    <t>Металлопродукция</t>
  </si>
  <si>
    <t>Прочие запчасти</t>
  </si>
  <si>
    <t>Канцелярские товары</t>
  </si>
  <si>
    <t>Полиграфическая продукция</t>
  </si>
  <si>
    <t>Строительные материалы</t>
  </si>
  <si>
    <t>Медицинские средства</t>
  </si>
  <si>
    <t>Хозтовары</t>
  </si>
  <si>
    <t>Прочие товары</t>
  </si>
  <si>
    <t>ГОСТ 9698-86, задвижка стальная, литая, клиновая с выдвижным шпинделем фланцевая д-80мм. Материал уплотнения затвора нержавеющая сталь. Среда жидкие и газообразные неагрессивные нефтепродукты, вода, пар при температуре до 425С.давление 25Мпа</t>
  </si>
  <si>
    <t>ТУ 60-9560-82 техникалық, фланель, ені 1.5 метра</t>
  </si>
  <si>
    <t>ТНУ - 1</t>
  </si>
  <si>
    <t xml:space="preserve"> Аренда недвижимости /аренда земли/</t>
  </si>
  <si>
    <t>Отводы раструбные крутоизогнутые под углом 90 град Ду -89 мм</t>
  </si>
  <si>
    <t>Отводы раструбные крутоизогнутые под углом 90 град Ду-108мм</t>
  </si>
  <si>
    <t>болат, цилиндірлік, тік, көлемі 700м3 калқандық төбесімен, секциялық бу қыздырғышпен, қабылдау және таратушықұрылғылармен және көмекші жабдықтармен</t>
  </si>
  <si>
    <t>жылжымалы вагондардың жүк массасы 315 т кем емес. Тіркемелі арқансыз жүкшығыр массасы 1250 км аспауы керек. Қозғалтқыш білігінің айналу жиілігі 1000-1500 айн/мин. Қосалқы барабандағы арқанның күшейту тартымы 0,5т аспау керек.</t>
  </si>
  <si>
    <t>Маневрлік электірлі екі барабанды жүкшығыр</t>
  </si>
  <si>
    <t>Маневрлік жүкшығыр 5/0,5тсТ-193Б</t>
  </si>
  <si>
    <t>техникалық ойып кететін натрий</t>
  </si>
  <si>
    <t>Аи-93 (Север) ГОСТ 2084-77. Неэтилированный. Детонационная стойкость: октановое число, не менее 93. Массовая концентрация свинца, г. на 1 дм3 бензина, не более 0,013. Кислотность, мг. КОН на 100 см3 бензина не более 0,8. Водорастворимые кислоты и щёлочи о</t>
  </si>
  <si>
    <t>(Солтүстік) Температураның от алуы  55 0С төмен емес. Температураның қатып қалуы -минус 30 С жоғары емес. Кокстенуі   10% қалдық - 0,3 %-дан артық емес. Күлі   0,01 %- дан артық емес.Судың мөлшері-жоқ болуы. Механикалық қоспалар - жоқ болуы. Коррозия- мыс</t>
  </si>
  <si>
    <t xml:space="preserve"> ГОСТ 12337-84. Вязкость кинематическая, мм2/с, при температуре 100 оС - 13,5-14,5. Индекс вязкости, не менее 85. Щелочное число, мг КОН/г, не менее 4,8. Массовая доля механических примесей, %, не более 0,02. Температура вспышки в открытом тигле, не ниже </t>
  </si>
  <si>
    <t>№ п/н</t>
  </si>
  <si>
    <t>ГОСТ 9698-86, задвижка стальная, литая, клиновая с выдвижным шпинделем фланцевая д-300мм. Материал уплотнения затвора нержавеющая сталь. Среда жидкие и газообразные неагрессивные нефтепродукты, вода, пар при температуре до 425С.давление 25Мпа</t>
  </si>
  <si>
    <t>ГОСТ 5761-74 (2005) вентиль запорный муфтовый из ковкого чугуна 15КЧ 18БР, д-15мм РУ-16</t>
  </si>
  <si>
    <t>ГОСТ 5583-78 (высшая категория качества, первый сорт, объемная доля кислорода не менее 99,7%, массовая канцентрация  водяных паров при +20С и 101,3 кПа (760 мм рт ст) не более 0,05г\м3, объемная доля водорода не более 0,3%)</t>
  </si>
  <si>
    <t>согласно сметы</t>
  </si>
  <si>
    <t>согласно  локальной  сметы</t>
  </si>
  <si>
    <t>Э262 1Б3</t>
  </si>
  <si>
    <t>ВКР №4</t>
  </si>
  <si>
    <t>Воздушно отопительная установка ЭКУ-3000</t>
  </si>
  <si>
    <t>Т-193Б 5 т.</t>
  </si>
  <si>
    <t xml:space="preserve">ГОСТ 20799-88.Кинематическая вязкость при 40 град. С мм2/с 61-75.Кислотное число КОН на 1 г.масла не более 0,05 мг. Плотность при 20 град.С не более 900 кг/м.куб. Температура вспышки, определяемая в открытом тигле не ниже 220 град.С. </t>
  </si>
  <si>
    <t>ГОСТ 4598-74 древесно- волокнистые плиты, материал, получаемый измельчением древисины в волкнистую массу с последцющим формированием из нее плит, (размеры 1220*2700*16мм)</t>
  </si>
  <si>
    <t>ГОСТ 10632-89 древесно-стружечные плиты, материал, получаемый горячим прессованием смеси древесных стружек с небольшим количеством синтетического связующего (обычно карбамидной смолы), размеры 1220*2700*16мм</t>
  </si>
  <si>
    <t>ГОСТ 112-78</t>
  </si>
  <si>
    <t>ПФБ-ОБ</t>
  </si>
  <si>
    <t>строительная теплоизоляционная КТ40-ТWIN -50/Y  ТУ 5763-001-56846022-05</t>
  </si>
  <si>
    <t>ГОСТ 9179-77 строительная комковая (в таре) белая, для окраски стен</t>
  </si>
  <si>
    <t>г.Павлодар ,ТОО "Ертыс сервис"</t>
  </si>
  <si>
    <t>Услуга по передачи тепловой энергии в паре</t>
  </si>
  <si>
    <t>Услуга по передачи  тепловой энергии в паре</t>
  </si>
  <si>
    <t>ГОСТ 18724-88, ТУ17РСФСР 35-5773-03-94 ( 100% шерсть, толщина по верху голенища, в заднике, пяточной и подметочной частях подошвы и в щечках головки должны соответствовать нормам установленным стандартом.</t>
  </si>
  <si>
    <t>ГОСТ -5394-89. Сапоги с передами и задниками из юфтевой кожи, кирзовыми голенищами и формованными подошвами и каблуками из изностойкой резины, крепящимися к верху обуви гвоздевым методом, утеплитель-искуственный мех</t>
  </si>
  <si>
    <t>ГОСТ 17228-71</t>
  </si>
  <si>
    <t>ГОСТ 19596-87, черенок 4 типа из берёзы 1 сорта длиной 1300 мм</t>
  </si>
  <si>
    <t>ГОСТ 19597-94. Стальные четырнадцатизубные прямые с черенком 1300мм</t>
  </si>
  <si>
    <t>50х200мм</t>
  </si>
  <si>
    <t>ГОСТ 26665-97, размер 250мм, металлический, стальной "СТАНДАРТ" 30-250 мм</t>
  </si>
  <si>
    <t>ГОСТ 5761-74 (2005) вентиль запорный муфтовый из ковкого чугуна 15КЧ 18БР, д-20мм РУ-16</t>
  </si>
  <si>
    <t>Тумба мобильная: Глубина 520 мм, ширина 450мм., высота 620 мм. С тремя выдвижными  секциями на металлических направляющих с центральным замком и пластиковыми ручками. Материал влаго и термостойкое ламинированное ДСП. Каркас  и двери толщиной 18 мм. Наличи</t>
  </si>
  <si>
    <t>431.03.90</t>
  </si>
  <si>
    <t>Ось для моечных машинок</t>
  </si>
  <si>
    <t>19 мая</t>
  </si>
  <si>
    <t>место поставки товара, выполнения работ, оказания услуг</t>
  </si>
  <si>
    <t>Тип сканера – планшетный. Метод сканирования: однопроходное сканирование.Глубина цвета- цветное изображение: 48-бит. Разрешение:600x600dpi, Скорость сканирования А4-46/29стр./мин, LAN, HDD не менее 20ГБ, процессор не менее 533 МГц, оперативная память не м</t>
  </si>
  <si>
    <t xml:space="preserve">ГОСТ 2590-88 прокат стальной горячекатанный круглый без обработки поверхности. Диаметр 14мм. Марка стали 08КР-20КП Длина 5000мм. Сортамент проката должен соответствовать  требованиям ГОСТ- 1050-88 </t>
  </si>
  <si>
    <t xml:space="preserve">ГОСТ 2590-88 прокат стальной горячекатанный круглый без обработки поверхности. Диаметр 16мм. Марка стали 08КР-20КП Длина 5000мм. Сортамент проката должен соответствовать  требованиям ГОСТ- 1050-88 </t>
  </si>
  <si>
    <t>ПВХ с откидной  функцией</t>
  </si>
  <si>
    <t>ПВХ глухое</t>
  </si>
  <si>
    <t>с даты вступления в силу договора до 15.07.2010 год.</t>
  </si>
  <si>
    <t>тпи Б 5Д11</t>
  </si>
  <si>
    <t>Устранения неисправностей систем сопровождения по бух. Учету</t>
  </si>
  <si>
    <t>ГОСТ 16442-80 силовой напряжением до 1кв с медными жилами, с изоляцией и оболочкой из ПХВ пластиката, сечением жил 4 х25</t>
  </si>
  <si>
    <t>ГОСТ 1508-78, ГОСТ-26411-85 контрольный с медными жилами поливинилхлоридной изоляции, число и сечение жил 5 х 1</t>
  </si>
  <si>
    <t>карандаш</t>
  </si>
  <si>
    <t>ТУ 38.306-6-15-91. қышқыл және жарықтың орташа қоюлану іріткілерінен қолды қорғау үшін,тұздар, майлар,сеппелі боялатын заттектерге арналған</t>
  </si>
  <si>
    <t>медицинский осмотр,профилактические,периодические, при поступлении на работу.Содержание медпункта и пунктов предсменного медосвидетильствования</t>
  </si>
  <si>
    <t>Предсменные освидетильствования</t>
  </si>
  <si>
    <t>Аттестация химической лаборатории</t>
  </si>
  <si>
    <t>Санитарно- гигиеническая очистка административно бытовых и служебных помещений</t>
  </si>
  <si>
    <t>Бензин АИ-80</t>
  </si>
  <si>
    <t>Бензин АИ-93</t>
  </si>
  <si>
    <t xml:space="preserve">дизтопливо (зимнее) </t>
  </si>
  <si>
    <t xml:space="preserve">дизтопливо (летнее) </t>
  </si>
  <si>
    <t xml:space="preserve">Керосин </t>
  </si>
  <si>
    <t>дизмасло</t>
  </si>
  <si>
    <t>Гост 1701-75</t>
  </si>
  <si>
    <t>для измерения зазаемления</t>
  </si>
  <si>
    <t>ГОСТ-8338-75</t>
  </si>
  <si>
    <t>Д 16-20 мм  120-12-17</t>
  </si>
  <si>
    <t>Д 16-20 мм  150-16-19</t>
  </si>
  <si>
    <t>Д 16-20 мм  185 -16-21</t>
  </si>
  <si>
    <t>Д 16-20 мм  240-16-24</t>
  </si>
  <si>
    <t>Д 16-20 мм  35-8-10</t>
  </si>
  <si>
    <t>Д 16-20 мм  70-10-13</t>
  </si>
  <si>
    <t>Д 16-20 мм  80-8-11</t>
  </si>
  <si>
    <t>Д 16-20 мм  95-10-15</t>
  </si>
  <si>
    <t>Д 10-24 мм  120-12- 14</t>
  </si>
  <si>
    <t>Д 10-20 мм  150-12-16</t>
  </si>
  <si>
    <t>Д 10-20 мм  185-16-18</t>
  </si>
  <si>
    <t>Д 10-20 мм  240-20- 20</t>
  </si>
  <si>
    <t>Д 10-20 мм  25-8-7</t>
  </si>
  <si>
    <t xml:space="preserve">ГОСТ 3262-87, труба стальная  водогазопроводная  диаметр 40*3мм и 50*3.5 СТ20. Трубы поставляются неоцинкованными, без резьбы, без муфт, обычной точности. Предельные отклонения для труб обычной точности: по толщине стенки 15%.                             </t>
  </si>
  <si>
    <t xml:space="preserve">ГОСТ 3262-87, труба стальная  водогазопроводная  диаметр 89 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                                      </t>
  </si>
  <si>
    <t>ГОСТ 7931-76натуральная, пленкообразующее вещество на основе алкидных смол (глифталевые, пентафталевые олифы). Применяются для приготовления и разбавления масленных красок, а также для пропитки древисины перед ее отделкой этими красками, упаковка металиче</t>
  </si>
  <si>
    <t>ГОСТ 12.4.010-75. Рукавицы однопалые.Ткань верха -брезент плотность 410-550г/кв.м.Прочные рукавицы с огнеупорной пропиткой предназначены для работ, связанных со значительными механическими и иистирающими нагрузками.Двойной шов  увеличивает прочность и сро</t>
  </si>
  <si>
    <t>03 мая</t>
  </si>
  <si>
    <t>01апреля</t>
  </si>
  <si>
    <t>04 октября</t>
  </si>
  <si>
    <t>07 июля</t>
  </si>
  <si>
    <t>01 сентября</t>
  </si>
  <si>
    <t>25 мая</t>
  </si>
  <si>
    <t>19 октября</t>
  </si>
  <si>
    <t>10 ноября</t>
  </si>
  <si>
    <t>05 апреля</t>
  </si>
  <si>
    <t>60см3 фиол.310001 (Гамма)(штемпельная краска)</t>
  </si>
  <si>
    <t xml:space="preserve">офисные ножницы из нержавеюшей стали 140 мм , ручка из пластмассы 2 "Технические и качественные характеристики соответствует ГОСТ 12.2.118-88 </t>
  </si>
  <si>
    <t>Элемент затрат</t>
  </si>
  <si>
    <t>Укрупненная группировка номенклатурных позиций</t>
  </si>
  <si>
    <t>Наименование инвестиционного проекта в соответствии с инвестиционным бюджетом</t>
  </si>
  <si>
    <t>Инициатор</t>
  </si>
  <si>
    <t>Заказчик - Структура</t>
  </si>
  <si>
    <t>Организатор конкурса</t>
  </si>
  <si>
    <t>Поставщик**</t>
  </si>
  <si>
    <t>Группа закупки***</t>
  </si>
  <si>
    <t>Казахстанское содержание, %</t>
  </si>
  <si>
    <t xml:space="preserve">Примечание </t>
  </si>
  <si>
    <t>товары</t>
  </si>
  <si>
    <t>работы</t>
  </si>
  <si>
    <t>г. Астана</t>
  </si>
  <si>
    <t xml:space="preserve"> Аренда недвижимости/ аренда земли/</t>
  </si>
  <si>
    <t>Атесстация рабочих мест</t>
  </si>
  <si>
    <t>Дезинфекция помещений</t>
  </si>
  <si>
    <t xml:space="preserve">Сопровождение и техническое обслуживание программного обеспечения  </t>
  </si>
  <si>
    <t>Заправка катриджей</t>
  </si>
  <si>
    <t>Перезарядка и ремонт огнетушителей</t>
  </si>
  <si>
    <t>захоронение ТБО</t>
  </si>
  <si>
    <t>Аудиторские услуги</t>
  </si>
  <si>
    <t>Молоко</t>
  </si>
  <si>
    <t xml:space="preserve">Приобретение нормативно-методических указаний </t>
  </si>
  <si>
    <t>Услуги охраны</t>
  </si>
  <si>
    <t>Переплет документов</t>
  </si>
  <si>
    <t>Подписка на периодические издания</t>
  </si>
  <si>
    <t>Северо-Казахстанская область</t>
  </si>
  <si>
    <t>КЗХ</t>
  </si>
  <si>
    <t>импорт</t>
  </si>
  <si>
    <t>г.Алматы</t>
  </si>
  <si>
    <t>по месту нахождения товаропроизводителя  и/или поставщика работ и услуг</t>
  </si>
  <si>
    <t xml:space="preserve">Южно-Казахстанская область </t>
  </si>
  <si>
    <t>Наименование закупаемых товаров, работ и услуг (на русском языке)</t>
  </si>
  <si>
    <t>Краткая характеристика (описание) товаров, работ и услуг с указанием (СТ РК, ГОСТ, ТУ и т.д.) (на русском языке)</t>
  </si>
  <si>
    <t>Срок осуществления закупок (предполагаемая дата/месяц проведения)</t>
  </si>
  <si>
    <t xml:space="preserve">Гкал   </t>
  </si>
  <si>
    <t>Отводы раструбные крутоизогнутые под углом 90 градДу- 15 мм</t>
  </si>
  <si>
    <t>Отводы раструбные крутоизогнутые под углом 90 градДу- 32 мм</t>
  </si>
  <si>
    <t>Отводы раструбные крутоизогнутые под углом 90 градДу- 57 мм</t>
  </si>
  <si>
    <t>Отводы раструбные крутоизогнутые под углом 90 градДу- 76 мм</t>
  </si>
  <si>
    <t xml:space="preserve">клей   </t>
  </si>
  <si>
    <t>ластик</t>
  </si>
  <si>
    <t>линейка плоская</t>
  </si>
  <si>
    <t>маркер</t>
  </si>
  <si>
    <t>мастика,тушь (краска)</t>
  </si>
  <si>
    <t>ножницы</t>
  </si>
  <si>
    <t>ГОСТ5762-74(2002) задвижка чугунная   паралельная фланцевая с выдвижным шпинделем для воды и пара д-80мм применяется для воды и пара при температуре рабочей среды от 50С до + 250С, давление 16кгс/см27</t>
  </si>
  <si>
    <t>услуги по отведению стоков, по тарифам утвержденным АРЕМ</t>
  </si>
  <si>
    <t>телекоммуникации с использованием сети местных линий</t>
  </si>
  <si>
    <t>подъем грузов, перевозка грузов, землянные работы</t>
  </si>
  <si>
    <t>Командировочные расходы на служебные командировки</t>
  </si>
  <si>
    <t xml:space="preserve">ГОСТ 2590-88 прокат стальной горячекатанный круглый без обработки поверхности. Диаметр 40мм. Марка стали 08КР-20КП Длина 5000мм. Сортамент проката должен соответствовать  требованиям ГОСТ- 1050-88 </t>
  </si>
  <si>
    <t>ГОСТ 4.132-85,огнетушитель углекислотный ОПУ-8, масса заряда 10,0 (0.2)кг, температурный режим эксплуатации от - 40оС до + 50оС. Техническая характеристика не ниже ТУ 652 РК 7506212  ОАО -22-99</t>
  </si>
  <si>
    <t xml:space="preserve">ГОСТ 2590-88 прокат стальной горячекатанный круглый без обработки поверхности. Диаметр 20мм. Марка стали 08КР-20КП Длина 5000мм. Сортамент проката должен соответствовать  требованиям ГОСТ- 1050-88 </t>
  </si>
  <si>
    <t xml:space="preserve">ГОСТ 2590-88 прокат стальной горячекатанный круглый без обработки поверхности. Диаметр 32мм. Марка стали 08КР-20КП Длина 5000мм. Сортамент проката должен соответствовать  требованиям ГОСТ- 1050-88 </t>
  </si>
  <si>
    <t>ГОСТ 2239-79, марка ЛОН, лампа накаливания общего назначения, напряжение 220В, мощность 150 Вт, часы горения - 1000 часов</t>
  </si>
  <si>
    <t>Гост 1465-80, материал  инструментальная сталь, 150мм,  трехгранные</t>
  </si>
  <si>
    <t>ГОСТ-17199-88 отверткаплоская размер 210х1,0мм Материал - инструментальная сталь. Покрытие -оксидирование, цинкование. Материал рукоятки пласмасса.</t>
  </si>
  <si>
    <t>для автомашин марки "Toyota Hay Eys" 185 R14C, 250 R14C</t>
  </si>
  <si>
    <t>МЕМСТ 4753 "жарық беретін керосин", тығыздығы 0,78-0,85 г/см*куб (20С-та), ұшқынот температурасы 28-72С, жану жылылығы оқ. 47 МДж/кг</t>
  </si>
  <si>
    <t xml:space="preserve">МЕМСТ 12337-84. Кинематикалық жабысқақтық, 100 оС - 13,5-14,5.температурада мм2/с. Индекс жабысқақтығы  85 кем емес.Тесік саны  4,8 кем емес  мг КОН/г. Механикалық қоспаның көпшілік үлесі - 0,02 %-дан кем емес. Ашық отбақырда от алу температурасы  210 оС </t>
  </si>
  <si>
    <t>ГОСТ 9466-75, ГОСТ-9467-75 электроды сварочные Э-46-МР-3, покрытые металлические диаметр 5мм, длиной 450мм для ручной сварки углеродистой стали С ВСТЗсп, БСт3сп и других во всех пространственных положениях, кроме вертикального сверху вниз, с содержанием у</t>
  </si>
  <si>
    <t>Құрылыстық, оқшаулағыш КТ40-ТWIN -50/Y  ТУ 5763-001-56846022-05</t>
  </si>
  <si>
    <t>рулетка 2 м</t>
  </si>
  <si>
    <t>рулетка 5 м</t>
  </si>
  <si>
    <t>Метрошток МШС 3000 мм</t>
  </si>
  <si>
    <t>ГОСТ5762-74(2002) задвижка чугунная   паралельная фланцевая с выдвижным шпинделем для воды и пара д-50мм применяется для воды и пара при температуре рабочей среды от 50С до + 250С, давление 16кгс/см28</t>
  </si>
  <si>
    <t>ГОСТ5762-74(2002) задвижка чугунная    паралельная фланцевая с выдвижным шпинделем для воды и пара д-80мм применяется для воды и пара при температуре рабочей среды от 50С до + 250С, давление 16кгс/см29</t>
  </si>
  <si>
    <t>17 мая</t>
  </si>
  <si>
    <t>25.99.29</t>
  </si>
  <si>
    <t xml:space="preserve"> ГОСТ 10632-89</t>
  </si>
  <si>
    <t>ГОСТ 14757-81. 2.</t>
  </si>
  <si>
    <t>ГОСТ 3269-78</t>
  </si>
  <si>
    <t>МЕМСТ 959 -2002; марка  6СТ-55; қышқыл, стартерлі, жалпы, төменгі батарея, залитая электролитпен құйылған, кернеу 12 В, сыйымдылығы 60А /сағ.; қызмет көрсетпейтін</t>
  </si>
  <si>
    <t>МЕМСТ 959 -2002, марка 6СТ-90; қышқыл аккумулятор, стартерлі, жалпы, төменгі батарея, электролитпен құйылған, кернеу 12 В, есыйымдылығы 90 А /сағ.; қызмет көрсетпейтін</t>
  </si>
  <si>
    <t>МЕМСТ 2590-88 үстін өңдеусіз, құрыштай ыстық тегістелген, дөңгелек илемдеу. Диаметр 14мм.  Болат марка 08КР-20КП. Ұзындығы  5000мм. Илемдеудің сортименті  МЕМСТ- 1050-88 талаптарына сәйкес болу керек.</t>
  </si>
  <si>
    <t>МЕМСТ 2590-88 үстін өңдеусіз, құрыштай ыстық тегістелген, дөңгелек илемдеу. Диаметрі 16мм.  Болат маркасы  08КР-20КП. Ұзындығы  5000мм. Илемдеудің сортименті  МЕМСТ- 1050-88 талаптарына сәйкес болу керек.</t>
  </si>
  <si>
    <t>МЕМСТ 2590-88 үстін өңдеусіз, құрыштай ыстық тегістелген, дөңгелек илемдеу. Диаметрі 20мм.  Болат маркасы  08КР-20КП. Ұзындығы  5000мм. Илемдеудің сортименті  МЕМСТ- 1050-88 талаптарына сәйкес болу керек.</t>
  </si>
  <si>
    <t>МЕМСТ 2590-88 үстін өңдеусіз, құрыштай ыстық тегістелген, дөңгелек илемдеу. Диаметрі 30мм.  Болат маркасы  08КР-20КП. Ұзындығы  5000мм. Илемдеудің сортименті  МЕМСТ- 1050-88 талаптарына сәйкес болу керек.</t>
  </si>
  <si>
    <t>МЕМСТ 2590-88 үстін өңдеусіз, құрыштай ыстық тегістелген, дөңгелек илемдеу. Диаметрі 32мм.  Болат маркасы  08КР-20КП. Ұзындығы  5000мм. Илемдеудің сортименті  МЕМСТ- 1050-88 талаптарына сәйкес болу керек.</t>
  </si>
  <si>
    <t>МЕМСТ 2590-88 үстін өңдеусіз, құрыштай ыстық тегістелген, дөңгелек илемдеу. Диаметрі 40мм.  Болат маркасы  08КР-20КП. Ұзындығы  5000мм. Илемдеудің сортименті  МЕМСТ- 1050-88 талаптарына сәйкес болу керек.</t>
  </si>
  <si>
    <t>МЕМСТ 2590-88 үстін өңдеусіз, құрыштай ыстық тегістелген, дөңгелек илемдеу. Диаметрі 45мм.  Болат маркасы  08КР-20КП. Ұзындығы  5000мм. Илемдеудің сортименті  МЕМСТ- 1050-88 талаптарына сәйкес болу керек.</t>
  </si>
  <si>
    <t>МЕМСТ 2590-88 үстін өңдеусіз, құрыштай ыстық тегістелген, дөңгелек илемдеу. Диаметрі 60 мм.  Болат маркасы  08КР-20КП. Ұзындығы  5000мм. Илемдеудің сортименті  МЕМСТ- 1050-88 талаптарына сәйкес болу керек.</t>
  </si>
  <si>
    <t>МЕМСТ 2590-88 үстін өңдеусіз, құрыштай ыстық тегістелген, дөңгелек илемдеу. Диаметрі 70 мм.  Болат маркасы  08КР-20КП. Ұзындығы  5000мм. Илемдеудің сортименті  МЕМСТ- 1050-88 талаптарына сәйкес болу керек.</t>
  </si>
  <si>
    <t>МЕМСТ 2590-88 үстін өңдеусіз, құрыштай ыстық тегістелген, дөңгелек илемдеу. Диаметрі 80 мм.  Болат маркасы  08КР-20КП. Ұзындығы  5000мм. Илемдеудің сортименті  МЕМСТ- 1050-88 талаптарына сәйкес болу керек.</t>
  </si>
  <si>
    <t>МЕМСТ 2590-88 үстін өңдеусіз, құрыштай ыстық тегістелген, дөңгелек илемдеу. Диаметрі 100 мм.  Болат маркасы  08КР-20КП. Ұзындығы  5000мм. Илемдеудің сортименті  МЕМСТ- 1050-88 талаптарына сәйкес болу керек.</t>
  </si>
  <si>
    <t xml:space="preserve">МЕМСТ 2879-88 алты қырлы, болат, тегістелген. көміртекті, қоспалы құрылғы, сечением от 8-ден  100 мм-ге дейін кесікпен </t>
  </si>
  <si>
    <t xml:space="preserve">МЕМСТ 2879-88 шестигранник стальной горячекатанный.Саль углеродистая, легированная, сечением от 8 до 100 мм </t>
  </si>
  <si>
    <t>МЕМСТ 8509-93 уголок стальной горячекатанный равнополочный,сталь углеродистая обыкновенного качества МЕМСТ 380-88</t>
  </si>
  <si>
    <t>МЕМСТ 8509-93 уголок стальной горячекатанный равнополочный,сталь углеродистая обыкновенного качества МЕМСТ 380-89</t>
  </si>
  <si>
    <t>МЕМСТ 8509-93 уголок стальной горячекатанный равнополочный,сталь углеродистая обыкновенного качества МЕМСТ 380-90</t>
  </si>
  <si>
    <t>МЕМСТ 8509-93 уголок стальной горячекатанный равнополочный,сталь углеродистая обыкновенного качества МЕМСТ 380-91</t>
  </si>
  <si>
    <t>МЕМСТ 14637-89, сталь горячекатанная толстолистовая из углеродистой стали  обыкновенного качества толщина 4мм СТ3 Размеры предельные отклонения и другие  требования к сортаменту должны соответствовать требованиям МЕМСТ 19904-90, размер листа 2х1250х2500</t>
  </si>
  <si>
    <t>Четырехядерный процессор Intel Core 2 Quad Q6600, 2.4Ghz /LGA-775/1066MHz/8 Mb L2 (4096 Кб х2)/2048Mb DDR-II 800 MHz /intel P35/ SATA-2 400Gb 7200rpm /Vid 512 Mb PCI-E/DVD R/RW+-/LAN10/100/1000/8xUSB/ 4xPCI/SB6Ch/400W/монитор LCD19”1280X1024@ 75Hz/0.294dp</t>
  </si>
  <si>
    <t>ГОСТ 3262-87, труба стальная  водогазопроводная  диаметр 25*2.8мм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Длина до 12 м</t>
  </si>
  <si>
    <t>ГОСТ 3262-87, труба стальная  водогазопроводная  диаметр 32*2.8мм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Длина до 12 м</t>
  </si>
  <si>
    <t>ГОСТ 1628-72 прутки круглые бронзовые  прессованные горячекатанные Ду-70мм. Применяемые в различных отраслях промышленности.</t>
  </si>
  <si>
    <t>ГОСТ 1628-72 прутки круглые бронзовые  прессованные горячекатанные Ду-80мм. Применяемые в различных отраслях промышленности.</t>
  </si>
  <si>
    <t>ГОСТ 1628-72 прутки круглые бронзовые  прессованные горячекатанные Ду-40мм. Применяемые в различных отраслях промышленности.</t>
  </si>
  <si>
    <t>ГОСТ8486-88 ( хвойных пород, толщина 50мм, длина 4-6 метра, ширина 25-30 см)</t>
  </si>
  <si>
    <t>Серно кислый алюминий ( коогулянт)</t>
  </si>
  <si>
    <t>Сода кальцинированная</t>
  </si>
  <si>
    <t>обтирочные материалы</t>
  </si>
  <si>
    <t>салфетка техническая тканная</t>
  </si>
  <si>
    <t>мешковина б/у</t>
  </si>
  <si>
    <t>нетканное полотно</t>
  </si>
  <si>
    <t>белье нательное</t>
  </si>
  <si>
    <t>сапоги на полиуретановой подошве</t>
  </si>
  <si>
    <t>ботинки кожанные</t>
  </si>
  <si>
    <t>сапоги резиновые</t>
  </si>
  <si>
    <t>шапки ушанки</t>
  </si>
  <si>
    <t>перчатки диэлектрические</t>
  </si>
  <si>
    <t>пояс предохранительный</t>
  </si>
  <si>
    <t>маска электросварочная</t>
  </si>
  <si>
    <t>щитки электросварочные</t>
  </si>
  <si>
    <t>сапоги кирзовые</t>
  </si>
  <si>
    <t xml:space="preserve">противогаз шланговый </t>
  </si>
  <si>
    <t>жилет сигнальный</t>
  </si>
  <si>
    <t>фонарь шахтерские</t>
  </si>
  <si>
    <t>автомат АП 50-2-МТ</t>
  </si>
  <si>
    <t>19.20.21</t>
  </si>
  <si>
    <t>19.20.26</t>
  </si>
  <si>
    <t>19.20.24</t>
  </si>
  <si>
    <t>20.59.41</t>
  </si>
  <si>
    <t>20.59.43</t>
  </si>
  <si>
    <t>ГОСТ 5152-84Е, марка АП-31, диаметр 12 мм; рабочая среда по применению – вода, пар; максимально допустимое давление – 4,5 Мпа; температура среды – 300 гр. Цельсия; скорость скольжения, 2 м/с; узел уплотнения – арматура, центробежный насос.</t>
  </si>
  <si>
    <t>ГОСТ 2514-73</t>
  </si>
  <si>
    <t>ГОСТ 6894-76</t>
  </si>
  <si>
    <t>ГОСТ 3758-75, 18-водный</t>
  </si>
  <si>
    <t>тех. характеристики не ниже ТУ 38 1011232-89.Температура вспышки в открытом тигле не менее 165 град.С.Температура застывания не выше минус 45 град.С. Плотность при 20 град.С 890 кг/м.куб.</t>
  </si>
  <si>
    <t>ГОСТ 3262-87, труба стальная  водогазопроводная  диаметр 20*2.5мм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Длина до 12 м</t>
  </si>
  <si>
    <t>ГОСТ5762-74(2002) задвижка чугунная   паралельная фланцевая с выдвижным шпинделем для воды и пара д-150мм применяется для воды и пара при температуре рабочей среды от 50С до + 250С, давление 16кгс/см30</t>
  </si>
  <si>
    <t>ГОСТ 9356-75, (класс 1, внутренний диаметр 9мм, наружный диаметр 18мм, рабочее давление 2 МПа, длина рукавы 30 м)</t>
  </si>
  <si>
    <t>ГОСТ 5513-94</t>
  </si>
  <si>
    <t>пудра алюминиевая</t>
  </si>
  <si>
    <t>эмаль серая</t>
  </si>
  <si>
    <t>краска серебрянка</t>
  </si>
  <si>
    <t>ремень приводной А-1120</t>
  </si>
  <si>
    <t>ремень приводной А-1800</t>
  </si>
  <si>
    <t>ремень приводной Б-1400</t>
  </si>
  <si>
    <t>рукава резиновые для газовой сварки № 9 мм</t>
  </si>
  <si>
    <t>авторезина  195х65 R15</t>
  </si>
  <si>
    <t>автошина 240 х 508тип ИК -61</t>
  </si>
  <si>
    <t>автошина 185х70 р 14 тип Я 153</t>
  </si>
  <si>
    <t>ГОСТ 26411-85, силовой с медными жилами, с резиновой изоляцией, сечение 3х6+1х4.5 технические и качественные характеристики не ниже ТУ16К73.05-93</t>
  </si>
  <si>
    <t>марка КГ; силовой, с медными жилами, с резиновой изоляцией; сечение 1х50; технические и качественные характеристики не ниже ТУ 16.К73.05-93.</t>
  </si>
  <si>
    <t>ГОСТ  4028-63,  торцевая  поверхность  конической  головки  - рифленная,  20 мм</t>
  </si>
  <si>
    <t>ГОСТ  4028-63,  торцевая  поверхность  конической  головки  - рифленная,  25 мм</t>
  </si>
  <si>
    <t xml:space="preserve"> А 0.8мм маркалы төселетін картон</t>
  </si>
  <si>
    <t>хлорлы известь</t>
  </si>
  <si>
    <t>Жуатын ұнтақ</t>
  </si>
  <si>
    <t xml:space="preserve"> Ду -6 мм тығыздамалы зығыр-графитті толтырма </t>
  </si>
  <si>
    <t xml:space="preserve">А-80 (Солтүстік), ГОСТ 2084-77.Этилендірілген.Тұтандыру шыдамдылығы: октанды саны76-дан кем емес. Қорғасынның көптеп қоюлануы    1 дм3 бензинге   0,013 г. Кем емес. Қышқылдығы КОН  мг. КОН 100 см3 бензинге   1-ден артық мг. Қорғасынның көпшілік үлесі 0,1 </t>
  </si>
  <si>
    <t>А-80 (Север), ГОСТ 2084-77. Неэтилированный. Детонационная стойкость: октановое число, не менее 76. Массовая концентрация свинца, г. на 1 дм3 бензина не более 0,013. Кислотность, мг. КОН на 100 см3 бензина не более 1.Массовая доля серы %, не более  0,1. И</t>
  </si>
  <si>
    <t>Аи-93 (Солтүстік) ГОСТ 2084-77. Этилендірілмеген. Тұтандыру шыдамдылығы: октанды саны  93 кем емес.Қорғасынның көптеп қоюлануы  1 дм3 бензинге  0,013 артық емес гр. Қышқылдығы  100 см3 бензинге  0,8 артық емес мг.КОН.Суда еритін қышқылдар мен жарықтар жоқ</t>
  </si>
  <si>
    <t>ГОСТ 14637-89, сталь горячекатанная толстолистовая из углеродистой стали  обыкновенного качества толщина 4мм СТ3 Размеры предельные отклонения и другие  требования к сортаменту должны соответствовать требованиям ГОСТ 19904-90, размер листа 2х1250х2500</t>
  </si>
  <si>
    <t>ГОСТ 14637-89, сталь горячекатанная толстолистовая из углеродистой стали  обыкновенного качества толщина 5тмм СТ3 Размеры предельные отклонения и другие  требования к сортаменту должны соответствовать требованиям ГОСТ 19904-90, размер листа 2х1250х2501</t>
  </si>
  <si>
    <t>Подача и уборка вагонов на пути обработки и уборка вагонов с подъездных путей</t>
  </si>
  <si>
    <t>Подъезные пути на балансе ПЧ-32</t>
  </si>
  <si>
    <t xml:space="preserve">Процессор: 2.4Ghz, FSB667MHz, 3MB L2 Cache Чипсет: PM965 Express. Северный мост 82PM965 (MCH). Южный мост 82801HBM (ICH8-M). Тип оперативной памяти: DDRII 667МГц. Стандартный объем: 3072 Мб с возможностью расширения до 4 Гб. Жесткий диск: SATA объемом до </t>
  </si>
  <si>
    <t>ГОСТ 3262-87, труба стальная  водогазопроводная  диаметр 15*2.8мм СТ20. Трубы поставляются неоцинкованными, без резьбы, без муфт, обычной точности. Предельные отклонения для труб обычной точности: по толщине стенки 15%. Длина до 12 м</t>
  </si>
  <si>
    <t>ГОСТ 10121-76. Температура вспышки в закрытом тигле не ниже 150 0С. Температура застывания не выше минус 45 0С. Механические примеси и водорастворимые кислоты и щелочи отсутствуют</t>
  </si>
  <si>
    <t>8,06</t>
  </si>
  <si>
    <t>Тумба</t>
  </si>
  <si>
    <t>слесарные напильники трехгранные дл. 300 мм</t>
  </si>
  <si>
    <t>отвертки с изолир. ручками</t>
  </si>
  <si>
    <t>отвертки крестобразные</t>
  </si>
  <si>
    <t>пассатижи</t>
  </si>
  <si>
    <t>кусачки</t>
  </si>
  <si>
    <t xml:space="preserve">кусачки торц.изолир.ручками </t>
  </si>
  <si>
    <t>кусачки бокорезы</t>
  </si>
  <si>
    <t>валик малярный ВМ-200</t>
  </si>
  <si>
    <t>ведра желез. Объем-12 л</t>
  </si>
  <si>
    <t>кисть ручная плоская 30мм</t>
  </si>
  <si>
    <t>стеклорезы</t>
  </si>
  <si>
    <t>лопата штыковая</t>
  </si>
  <si>
    <t>лопата совковая</t>
  </si>
  <si>
    <t>шпатель</t>
  </si>
  <si>
    <t>веники</t>
  </si>
  <si>
    <t>грабли</t>
  </si>
  <si>
    <t>щетки металлические</t>
  </si>
  <si>
    <t xml:space="preserve">рубанок </t>
  </si>
  <si>
    <t>черенок</t>
  </si>
  <si>
    <t>Набор инструментов слесарный</t>
  </si>
  <si>
    <t>Набор инструментов электромонтера</t>
  </si>
  <si>
    <t xml:space="preserve">Резак ацителеновый </t>
  </si>
  <si>
    <t xml:space="preserve">Резак сварочный </t>
  </si>
  <si>
    <t>топор плотницкий</t>
  </si>
  <si>
    <t>пилы круглые 180х500 мм</t>
  </si>
  <si>
    <t>Набивка сальниковая льнаная - графитовая Ду -12 мм</t>
  </si>
  <si>
    <t>индикаторные трубки углеводорода нефти</t>
  </si>
  <si>
    <t>универсальные индикаторные бумаги</t>
  </si>
  <si>
    <t xml:space="preserve">ГОСТ 2590-88 прокат стальной горячекатанный круглый без обработки поверхности. Диаметр 45мм. Марка стали 08КР-20КП Длина 5000мм. Сортамент проката должен соответствовать  требованиям ГОСТ- 1050-88 </t>
  </si>
  <si>
    <t xml:space="preserve"> диам.100 мм шеңбер болат</t>
  </si>
  <si>
    <t>сталь круглая диам.100 мм</t>
  </si>
  <si>
    <t xml:space="preserve">ГОСТ 2590-88 прокат стальной горячекатанный круглый без обработки поверхности. Диаметр 100мм. Марка стали 08КР-20КП Длина 5000мм. Сортамент проката должен соответствовать  требованиям ГОСТ- 1050-88 </t>
  </si>
  <si>
    <t>5 мм қалың бетті болат "просечка"</t>
  </si>
  <si>
    <t>сталь толстолистовая 5 мм "просечка"</t>
  </si>
  <si>
    <t>ГОСТ 14637-89, сталь горячекатанная толстолистовая из углеродистой стали  обыкновенного качества толщина 5мм СТ3 Размеры предельные отклонения и другие  требования к сортаменту должны соответствовать требованиям ГОСТ 19904-90, размер листа 2х1250х2502</t>
  </si>
  <si>
    <t xml:space="preserve"> 24 мм қалың бетті болат</t>
  </si>
  <si>
    <t>сталь толстолистовая 24 мм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</si>
</sst>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_р_._-;\-* #,##0_р_._-;_-* &quot;-&quot;??_р_._-;_-@_-"/>
    <numFmt numFmtId="166" formatCode="#,##0.0"/>
    <numFmt numFmtId="167" formatCode="&quot;Т&quot;#,##0;\-&quot;Т&quot;#,##0"/>
    <numFmt numFmtId="168" formatCode="&quot;Т&quot;#,##0;[Red]\-&quot;Т&quot;#,##0"/>
    <numFmt numFmtId="169" formatCode="&quot;Т&quot;#,##0.00;\-&quot;Т&quot;#,##0.00"/>
    <numFmt numFmtId="170" formatCode="&quot;Т&quot;#,##0.00;[Red]\-&quot;Т&quot;#,##0.00"/>
    <numFmt numFmtId="171" formatCode="_-&quot;Т&quot;* #,##0_-;\-&quot;Т&quot;* #,##0_-;_-&quot;Т&quot;* &quot;-&quot;_-;_-@_-"/>
    <numFmt numFmtId="172" formatCode="_-* #,##0_-;\-* #,##0_-;_-* &quot;-&quot;_-;_-@_-"/>
    <numFmt numFmtId="173" formatCode="_-&quot;Т&quot;* #,##0.00_-;\-&quot;Т&quot;* #,##0.00_-;_-&quot;Т&quot;* &quot;-&quot;??_-;_-@_-"/>
    <numFmt numFmtId="174" formatCode="_-* #,##0.00_-;\-* #,##0.00_-;_-* &quot;-&quot;??_-;_-@_-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.00_р_._-;\-* #,##0.00_р_._-;_-* &quot;-&quot;_р_._-;_-@_-"/>
    <numFmt numFmtId="190" formatCode="_(* #,##0_);_(* \(#,##0\);_(* &quot;-&quot;??_);_(@_)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[$-FC19]d\ mmmm\ yyyy\ &quot;г.&quot;"/>
    <numFmt numFmtId="199" formatCode="#,##0_ ;\-#,##0\ "/>
    <numFmt numFmtId="200" formatCode="d/m;@"/>
    <numFmt numFmtId="201" formatCode="_-* #,##0.00_р_._-;\-* #,##0.00_р_._-;_-* \-??_р_._-;_-@_-"/>
    <numFmt numFmtId="202" formatCode="0.000"/>
    <numFmt numFmtId="203" formatCode="0.0"/>
    <numFmt numFmtId="204" formatCode="0.00000"/>
    <numFmt numFmtId="205" formatCode="0.0000"/>
    <numFmt numFmtId="206" formatCode="0.0000000"/>
    <numFmt numFmtId="207" formatCode="0.000000"/>
    <numFmt numFmtId="208" formatCode="mmm/yyyy"/>
  </numFmts>
  <fonts count="41"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u val="single"/>
      <sz val="10"/>
      <color indexed="8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b/>
      <u val="single"/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" fillId="0" borderId="0">
      <alignment/>
      <protection/>
    </xf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6">
    <xf numFmtId="0" fontId="0" fillId="0" borderId="0" xfId="0" applyAlignment="1">
      <alignment/>
    </xf>
    <xf numFmtId="43" fontId="5" fillId="0" borderId="10" xfId="64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/>
    </xf>
    <xf numFmtId="20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vertical="top"/>
    </xf>
    <xf numFmtId="1" fontId="6" fillId="0" borderId="10" xfId="0" applyNumberFormat="1" applyFont="1" applyFill="1" applyBorder="1" applyAlignment="1">
      <alignment vertical="top"/>
    </xf>
    <xf numFmtId="1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203" fontId="6" fillId="0" borderId="1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1" fontId="6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/>
    </xf>
    <xf numFmtId="3" fontId="6" fillId="0" borderId="10" xfId="0" applyNumberFormat="1" applyFont="1" applyFill="1" applyBorder="1" applyAlignment="1">
      <alignment vertical="top"/>
    </xf>
    <xf numFmtId="203" fontId="6" fillId="0" borderId="10" xfId="0" applyNumberFormat="1" applyFont="1" applyFill="1" applyBorder="1" applyAlignment="1">
      <alignment vertical="top"/>
    </xf>
    <xf numFmtId="202" fontId="6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right" vertical="top"/>
    </xf>
    <xf numFmtId="0" fontId="28" fillId="0" borderId="0" xfId="0" applyFont="1" applyFill="1" applyAlignment="1">
      <alignment/>
    </xf>
    <xf numFmtId="1" fontId="27" fillId="0" borderId="0" xfId="0" applyNumberFormat="1" applyFont="1" applyFill="1" applyBorder="1" applyAlignment="1">
      <alignment vertical="top"/>
    </xf>
    <xf numFmtId="0" fontId="30" fillId="0" borderId="0" xfId="0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/>
    </xf>
    <xf numFmtId="203" fontId="6" fillId="0" borderId="11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203" fontId="6" fillId="0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top" wrapText="1"/>
    </xf>
    <xf numFmtId="203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1" fontId="6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1" fontId="27" fillId="0" borderId="12" xfId="0" applyNumberFormat="1" applyFont="1" applyFill="1" applyBorder="1" applyAlignment="1">
      <alignment vertical="top"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10" xfId="0" applyFont="1" applyFill="1" applyBorder="1" applyAlignment="1">
      <alignment/>
    </xf>
    <xf numFmtId="14" fontId="36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top"/>
    </xf>
    <xf numFmtId="0" fontId="35" fillId="0" borderId="10" xfId="0" applyFont="1" applyFill="1" applyBorder="1" applyAlignment="1">
      <alignment vertical="top"/>
    </xf>
    <xf numFmtId="1" fontId="35" fillId="0" borderId="10" xfId="0" applyNumberFormat="1" applyFont="1" applyFill="1" applyBorder="1" applyAlignment="1">
      <alignment vertical="top"/>
    </xf>
    <xf numFmtId="3" fontId="35" fillId="0" borderId="10" xfId="0" applyNumberFormat="1" applyFont="1" applyFill="1" applyBorder="1" applyAlignment="1">
      <alignment vertical="top"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5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/>
    </xf>
    <xf numFmtId="0" fontId="36" fillId="0" borderId="0" xfId="0" applyFont="1" applyAlignment="1">
      <alignment/>
    </xf>
    <xf numFmtId="0" fontId="35" fillId="0" borderId="10" xfId="0" applyFont="1" applyFill="1" applyBorder="1" applyAlignment="1">
      <alignment horizontal="center"/>
    </xf>
    <xf numFmtId="43" fontId="37" fillId="0" borderId="10" xfId="64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0" fillId="24" borderId="0" xfId="0" applyFill="1" applyAlignment="1">
      <alignment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justify" vertical="top" wrapText="1"/>
      <protection/>
    </xf>
    <xf numFmtId="0" fontId="6" fillId="0" borderId="10" xfId="0" applyNumberFormat="1" applyFont="1" applyFill="1" applyBorder="1" applyAlignment="1" applyProtection="1">
      <alignment horizontal="justify" vertical="top"/>
      <protection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 applyProtection="1">
      <alignment horizontal="fill" vertical="top"/>
      <protection/>
    </xf>
    <xf numFmtId="0" fontId="6" fillId="0" borderId="10" xfId="0" applyFont="1" applyFill="1" applyBorder="1" applyAlignment="1">
      <alignment horizontal="fill" vertical="top" wrapText="1"/>
    </xf>
    <xf numFmtId="0" fontId="6" fillId="0" borderId="10" xfId="0" applyNumberFormat="1" applyFont="1" applyFill="1" applyBorder="1" applyAlignment="1" applyProtection="1">
      <alignment horizontal="justify" vertical="top"/>
      <protection/>
    </xf>
    <xf numFmtId="0" fontId="0" fillId="17" borderId="0" xfId="0" applyFill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6" fillId="0" borderId="0" xfId="0" applyNumberFormat="1" applyFont="1" applyFill="1" applyAlignment="1" quotePrefix="1">
      <alignment vertical="top" wrapText="1"/>
    </xf>
    <xf numFmtId="0" fontId="6" fillId="0" borderId="10" xfId="0" applyNumberFormat="1" applyFont="1" applyFill="1" applyBorder="1" applyAlignment="1" quotePrefix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justify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vertical="top" wrapText="1"/>
    </xf>
    <xf numFmtId="0" fontId="38" fillId="0" borderId="0" xfId="0" applyFont="1" applyFill="1" applyAlignment="1">
      <alignment horizontal="justify" vertical="center" wrapText="1"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24" borderId="10" xfId="0" applyFont="1" applyFill="1" applyBorder="1" applyAlignment="1">
      <alignment/>
    </xf>
    <xf numFmtId="0" fontId="6" fillId="20" borderId="10" xfId="0" applyFont="1" applyFill="1" applyBorder="1" applyAlignment="1">
      <alignment/>
    </xf>
    <xf numFmtId="0" fontId="6" fillId="20" borderId="10" xfId="0" applyFont="1" applyFill="1" applyBorder="1" applyAlignment="1">
      <alignment vertical="top" wrapText="1"/>
    </xf>
    <xf numFmtId="0" fontId="6" fillId="20" borderId="10" xfId="0" applyNumberFormat="1" applyFont="1" applyFill="1" applyBorder="1" applyAlignment="1" applyProtection="1">
      <alignment horizontal="justify" vertical="top"/>
      <protection/>
    </xf>
    <xf numFmtId="0" fontId="6" fillId="20" borderId="10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vertical="top"/>
    </xf>
    <xf numFmtId="0" fontId="6" fillId="20" borderId="10" xfId="0" applyFont="1" applyFill="1" applyBorder="1" applyAlignment="1">
      <alignment vertical="top"/>
    </xf>
    <xf numFmtId="203" fontId="6" fillId="20" borderId="10" xfId="0" applyNumberFormat="1" applyFont="1" applyFill="1" applyBorder="1" applyAlignment="1">
      <alignment vertical="top"/>
    </xf>
    <xf numFmtId="0" fontId="0" fillId="20" borderId="10" xfId="0" applyFont="1" applyFill="1" applyBorder="1" applyAlignment="1">
      <alignment/>
    </xf>
    <xf numFmtId="1" fontId="6" fillId="20" borderId="10" xfId="0" applyNumberFormat="1" applyFont="1" applyFill="1" applyBorder="1" applyAlignment="1">
      <alignment vertical="top"/>
    </xf>
    <xf numFmtId="1" fontId="6" fillId="20" borderId="10" xfId="0" applyNumberFormat="1" applyFont="1" applyFill="1" applyBorder="1" applyAlignment="1">
      <alignment vertical="top" wrapText="1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vertical="top" wrapText="1"/>
    </xf>
    <xf numFmtId="0" fontId="0" fillId="20" borderId="10" xfId="0" applyFont="1" applyFill="1" applyBorder="1" applyAlignment="1">
      <alignment vertical="top" wrapText="1"/>
    </xf>
    <xf numFmtId="0" fontId="0" fillId="20" borderId="0" xfId="0" applyFill="1" applyAlignment="1">
      <alignment/>
    </xf>
    <xf numFmtId="0" fontId="30" fillId="20" borderId="10" xfId="0" applyFont="1" applyFill="1" applyBorder="1" applyAlignment="1">
      <alignment horizontal="center" vertical="center"/>
    </xf>
    <xf numFmtId="0" fontId="6" fillId="20" borderId="0" xfId="0" applyFont="1" applyFill="1" applyBorder="1" applyAlignment="1">
      <alignment/>
    </xf>
    <xf numFmtId="0" fontId="0" fillId="20" borderId="0" xfId="0" applyFont="1" applyFill="1" applyAlignment="1">
      <alignment/>
    </xf>
    <xf numFmtId="0" fontId="6" fillId="20" borderId="0" xfId="0" applyFont="1" applyFill="1" applyAlignment="1">
      <alignment/>
    </xf>
    <xf numFmtId="0" fontId="6" fillId="20" borderId="10" xfId="0" applyFont="1" applyFill="1" applyBorder="1" applyAlignment="1">
      <alignment horizontal="center"/>
    </xf>
    <xf numFmtId="0" fontId="6" fillId="20" borderId="10" xfId="0" applyFont="1" applyFill="1" applyBorder="1" applyAlignment="1">
      <alignment vertical="top"/>
    </xf>
    <xf numFmtId="1" fontId="6" fillId="20" borderId="10" xfId="0" applyNumberFormat="1" applyFont="1" applyFill="1" applyBorder="1" applyAlignment="1">
      <alignment vertical="top"/>
    </xf>
    <xf numFmtId="3" fontId="6" fillId="20" borderId="10" xfId="0" applyNumberFormat="1" applyFont="1" applyFill="1" applyBorder="1" applyAlignment="1">
      <alignment vertical="top"/>
    </xf>
    <xf numFmtId="1" fontId="6" fillId="20" borderId="11" xfId="0" applyNumberFormat="1" applyFont="1" applyFill="1" applyBorder="1" applyAlignment="1">
      <alignment vertical="top"/>
    </xf>
    <xf numFmtId="1" fontId="27" fillId="20" borderId="12" xfId="0" applyNumberFormat="1" applyFont="1" applyFill="1" applyBorder="1" applyAlignment="1">
      <alignment vertical="top"/>
    </xf>
    <xf numFmtId="1" fontId="27" fillId="20" borderId="0" xfId="0" applyNumberFormat="1" applyFont="1" applyFill="1" applyBorder="1" applyAlignment="1">
      <alignment vertical="top"/>
    </xf>
    <xf numFmtId="0" fontId="28" fillId="20" borderId="0" xfId="0" applyFont="1" applyFill="1" applyAlignment="1">
      <alignment/>
    </xf>
    <xf numFmtId="0" fontId="26" fillId="20" borderId="0" xfId="0" applyFont="1" applyFill="1" applyAlignment="1">
      <alignment/>
    </xf>
    <xf numFmtId="0" fontId="0" fillId="20" borderId="10" xfId="0" applyFont="1" applyFill="1" applyBorder="1" applyAlignment="1">
      <alignment/>
    </xf>
    <xf numFmtId="0" fontId="6" fillId="20" borderId="10" xfId="0" applyFont="1" applyFill="1" applyBorder="1" applyAlignment="1">
      <alignment vertical="top" wrapText="1"/>
    </xf>
    <xf numFmtId="1" fontId="6" fillId="20" borderId="10" xfId="0" applyNumberFormat="1" applyFont="1" applyFill="1" applyBorder="1" applyAlignment="1">
      <alignment vertical="top" wrapText="1"/>
    </xf>
    <xf numFmtId="0" fontId="30" fillId="20" borderId="1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vertical="center" wrapText="1"/>
    </xf>
    <xf numFmtId="2" fontId="6" fillId="20" borderId="10" xfId="0" applyNumberFormat="1" applyFont="1" applyFill="1" applyBorder="1" applyAlignment="1">
      <alignment vertical="top"/>
    </xf>
    <xf numFmtId="49" fontId="6" fillId="20" borderId="10" xfId="0" applyNumberFormat="1" applyFont="1" applyFill="1" applyBorder="1" applyAlignment="1">
      <alignment horizontal="right" vertical="top"/>
    </xf>
    <xf numFmtId="14" fontId="30" fillId="20" borderId="0" xfId="0" applyNumberFormat="1" applyFont="1" applyFill="1" applyBorder="1" applyAlignment="1">
      <alignment horizontal="center" vertical="center"/>
    </xf>
    <xf numFmtId="0" fontId="27" fillId="20" borderId="0" xfId="0" applyFont="1" applyFill="1" applyBorder="1" applyAlignment="1">
      <alignment vertical="top" wrapText="1"/>
    </xf>
    <xf numFmtId="0" fontId="6" fillId="20" borderId="0" xfId="0" applyFont="1" applyFill="1" applyBorder="1" applyAlignment="1">
      <alignment vertical="top" wrapText="1"/>
    </xf>
    <xf numFmtId="0" fontId="6" fillId="20" borderId="0" xfId="0" applyFont="1" applyFill="1" applyBorder="1" applyAlignment="1">
      <alignment vertical="center" wrapText="1"/>
    </xf>
    <xf numFmtId="0" fontId="6" fillId="20" borderId="0" xfId="0" applyFont="1" applyFill="1" applyBorder="1" applyAlignment="1">
      <alignment vertical="top"/>
    </xf>
    <xf numFmtId="0" fontId="6" fillId="20" borderId="0" xfId="0" applyFont="1" applyFill="1" applyBorder="1" applyAlignment="1">
      <alignment vertical="top"/>
    </xf>
    <xf numFmtId="203" fontId="6" fillId="20" borderId="0" xfId="0" applyNumberFormat="1" applyFont="1" applyFill="1" applyBorder="1" applyAlignment="1">
      <alignment vertical="top"/>
    </xf>
    <xf numFmtId="0" fontId="30" fillId="20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1" fontId="6" fillId="20" borderId="0" xfId="0" applyNumberFormat="1" applyFont="1" applyFill="1" applyBorder="1" applyAlignment="1">
      <alignment vertical="top" wrapText="1"/>
    </xf>
    <xf numFmtId="0" fontId="6" fillId="20" borderId="0" xfId="0" applyFont="1" applyFill="1" applyBorder="1" applyAlignment="1">
      <alignment horizontal="center" vertical="center" wrapText="1"/>
    </xf>
    <xf numFmtId="0" fontId="6" fillId="20" borderId="0" xfId="0" applyFont="1" applyFill="1" applyBorder="1" applyAlignment="1">
      <alignment vertical="top" wrapText="1"/>
    </xf>
    <xf numFmtId="0" fontId="0" fillId="20" borderId="0" xfId="0" applyFont="1" applyFill="1" applyBorder="1" applyAlignment="1">
      <alignment vertical="top" wrapText="1"/>
    </xf>
    <xf numFmtId="1" fontId="5" fillId="20" borderId="10" xfId="0" applyNumberFormat="1" applyFont="1" applyFill="1" applyBorder="1" applyAlignment="1">
      <alignment vertical="top"/>
    </xf>
    <xf numFmtId="1" fontId="27" fillId="20" borderId="10" xfId="0" applyNumberFormat="1" applyFont="1" applyFill="1" applyBorder="1" applyAlignment="1">
      <alignment vertical="top"/>
    </xf>
    <xf numFmtId="0" fontId="37" fillId="0" borderId="10" xfId="0" applyFont="1" applyFill="1" applyBorder="1" applyAlignment="1">
      <alignment horizontal="center" vertical="center" wrapText="1"/>
    </xf>
    <xf numFmtId="4" fontId="37" fillId="0" borderId="10" xfId="64" applyNumberFormat="1" applyFont="1" applyFill="1" applyBorder="1" applyAlignment="1">
      <alignment horizontal="center" vertical="center" wrapText="1"/>
    </xf>
    <xf numFmtId="43" fontId="37" fillId="0" borderId="10" xfId="64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64" applyNumberFormat="1" applyFont="1" applyFill="1" applyBorder="1" applyAlignment="1">
      <alignment horizontal="center" vertical="center" wrapText="1"/>
    </xf>
    <xf numFmtId="43" fontId="5" fillId="0" borderId="10" xfId="64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3" fontId="5" fillId="20" borderId="10" xfId="64" applyFont="1" applyFill="1" applyBorder="1" applyAlignment="1">
      <alignment horizontal="center" vertical="center" wrapText="1"/>
    </xf>
  </cellXfs>
  <cellStyles count="53">
    <cellStyle name="Normal" xfId="0"/>
    <cellStyle name="_Расчетная потребность на 01.01.08" xfId="15"/>
    <cellStyle name="_Расчетная потребность на 01.01.09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АНДАГАЧ тел3-33-96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N29"/>
  <sheetViews>
    <sheetView zoomScale="50" zoomScaleNormal="50" workbookViewId="0" topLeftCell="A1">
      <selection activeCell="N19" sqref="N19"/>
    </sheetView>
  </sheetViews>
  <sheetFormatPr defaultColWidth="9.00390625" defaultRowHeight="12.75"/>
  <cols>
    <col min="2" max="3" width="14.875" style="0" customWidth="1"/>
    <col min="4" max="4" width="13.375" style="0" customWidth="1"/>
    <col min="5" max="5" width="15.875" style="0" customWidth="1"/>
    <col min="6" max="6" width="15.375" style="0" customWidth="1"/>
    <col min="7" max="7" width="8.625" style="0" customWidth="1"/>
    <col min="8" max="8" width="9.375" style="0" customWidth="1"/>
    <col min="9" max="9" width="10.875" style="0" customWidth="1"/>
    <col min="10" max="10" width="13.00390625" style="0" customWidth="1"/>
    <col min="11" max="11" width="11.625" style="0" customWidth="1"/>
    <col min="12" max="12" width="14.00390625" style="0" customWidth="1"/>
    <col min="13" max="13" width="12.375" style="0" customWidth="1"/>
    <col min="14" max="14" width="12.875" style="0" customWidth="1"/>
    <col min="15" max="15" width="12.375" style="0" customWidth="1"/>
    <col min="16" max="41" width="0" style="0" hidden="1" customWidth="1"/>
    <col min="42" max="42" width="10.00390625" style="0" customWidth="1"/>
    <col min="43" max="43" width="12.625" style="0" customWidth="1"/>
    <col min="44" max="45" width="0" style="0" hidden="1" customWidth="1"/>
    <col min="46" max="46" width="9.625" style="0" customWidth="1"/>
    <col min="47" max="47" width="12.75390625" style="0" customWidth="1"/>
    <col min="48" max="49" width="9.25390625" style="0" bestFit="1" customWidth="1"/>
    <col min="50" max="50" width="12.375" style="0" customWidth="1"/>
    <col min="51" max="51" width="13.125" style="0" customWidth="1"/>
    <col min="52" max="53" width="11.25390625" style="0" customWidth="1"/>
    <col min="54" max="54" width="10.375" style="0" customWidth="1"/>
    <col min="55" max="55" width="8.375" style="0" customWidth="1"/>
    <col min="56" max="56" width="10.875" style="0" customWidth="1"/>
    <col min="57" max="57" width="11.375" style="0" customWidth="1"/>
    <col min="58" max="58" width="8.375" style="0" customWidth="1"/>
    <col min="59" max="59" width="7.125" style="0" customWidth="1"/>
    <col min="60" max="60" width="9.25390625" style="0" bestFit="1" customWidth="1"/>
    <col min="61" max="61" width="7.25390625" style="0" customWidth="1"/>
    <col min="62" max="62" width="8.00390625" style="0" customWidth="1"/>
    <col min="63" max="63" width="7.625" style="0" customWidth="1"/>
    <col min="64" max="64" width="9.625" style="0" customWidth="1"/>
    <col min="65" max="65" width="9.25390625" style="0" bestFit="1" customWidth="1"/>
    <col min="66" max="66" width="12.75390625" style="0" bestFit="1" customWidth="1"/>
  </cols>
  <sheetData>
    <row r="3" spans="61:65" ht="20.25">
      <c r="BI3" s="64" t="s">
        <v>783</v>
      </c>
      <c r="BJ3" s="64"/>
      <c r="BK3" s="64"/>
      <c r="BL3" s="64"/>
      <c r="BM3" s="64"/>
    </row>
    <row r="4" spans="61:65" ht="20.25">
      <c r="BI4" s="64" t="s">
        <v>784</v>
      </c>
      <c r="BJ4" s="64"/>
      <c r="BK4" s="64"/>
      <c r="BL4" s="64"/>
      <c r="BM4" s="64"/>
    </row>
    <row r="5" spans="61:65" ht="20.25">
      <c r="BI5" s="64" t="s">
        <v>446</v>
      </c>
      <c r="BJ5" s="64"/>
      <c r="BK5" s="64"/>
      <c r="BL5" s="64"/>
      <c r="BM5" s="64"/>
    </row>
    <row r="6" spans="61:65" ht="7.5" customHeight="1">
      <c r="BI6" s="64"/>
      <c r="BJ6" s="64"/>
      <c r="BK6" s="64"/>
      <c r="BL6" s="64"/>
      <c r="BM6" s="64"/>
    </row>
    <row r="7" spans="61:65" ht="20.25">
      <c r="BI7" s="65" t="s">
        <v>785</v>
      </c>
      <c r="BJ7" s="64"/>
      <c r="BK7" s="64"/>
      <c r="BL7" s="64"/>
      <c r="BM7" s="64"/>
    </row>
    <row r="8" spans="61:65" ht="7.5" customHeight="1">
      <c r="BI8" s="66"/>
      <c r="BJ8" s="64"/>
      <c r="BK8" s="64"/>
      <c r="BL8" s="64"/>
      <c r="BM8" s="64"/>
    </row>
    <row r="9" spans="61:65" ht="20.25">
      <c r="BI9" s="64" t="s">
        <v>786</v>
      </c>
      <c r="BJ9" s="64"/>
      <c r="BK9" s="64"/>
      <c r="BL9" s="64"/>
      <c r="BM9" s="64"/>
    </row>
    <row r="10" spans="1:66" ht="15.75">
      <c r="A10" s="51"/>
      <c r="B10" s="188" t="s">
        <v>285</v>
      </c>
      <c r="C10" s="188"/>
      <c r="D10" s="188"/>
      <c r="E10" s="188"/>
      <c r="F10" s="188"/>
      <c r="G10" s="188"/>
      <c r="H10" s="188"/>
      <c r="I10" s="188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15.75">
      <c r="A11" s="51"/>
      <c r="B11" s="188" t="s">
        <v>286</v>
      </c>
      <c r="C11" s="188"/>
      <c r="D11" s="188"/>
      <c r="E11" s="188"/>
      <c r="F11" s="188"/>
      <c r="G11" s="188"/>
      <c r="H11" s="188"/>
      <c r="I11" s="18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12.7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12.75">
      <c r="A13" s="5"/>
      <c r="B13" s="189" t="s">
        <v>1621</v>
      </c>
      <c r="C13" s="189"/>
      <c r="D13" s="189"/>
      <c r="E13" s="189"/>
      <c r="F13" s="189"/>
      <c r="G13" s="189"/>
      <c r="H13" s="18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2"/>
      <c r="BA13" s="52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s="83" customFormat="1" ht="14.25">
      <c r="A14" s="190" t="s">
        <v>2030</v>
      </c>
      <c r="B14" s="185" t="s">
        <v>1446</v>
      </c>
      <c r="C14" s="185" t="s">
        <v>1071</v>
      </c>
      <c r="D14" s="185" t="s">
        <v>2148</v>
      </c>
      <c r="E14" s="185" t="s">
        <v>1437</v>
      </c>
      <c r="F14" s="185" t="s">
        <v>2149</v>
      </c>
      <c r="G14" s="185" t="s">
        <v>1447</v>
      </c>
      <c r="H14" s="185" t="s">
        <v>1448</v>
      </c>
      <c r="I14" s="187" t="s">
        <v>1449</v>
      </c>
      <c r="J14" s="187" t="s">
        <v>808</v>
      </c>
      <c r="K14" s="187" t="s">
        <v>809</v>
      </c>
      <c r="L14" s="187" t="s">
        <v>1453</v>
      </c>
      <c r="M14" s="187" t="s">
        <v>1452</v>
      </c>
      <c r="N14" s="187" t="s">
        <v>1451</v>
      </c>
      <c r="O14" s="187" t="s">
        <v>1454</v>
      </c>
      <c r="P14" s="185" t="s">
        <v>2146</v>
      </c>
      <c r="Q14" s="185"/>
      <c r="R14" s="185" t="s">
        <v>2146</v>
      </c>
      <c r="S14" s="185"/>
      <c r="T14" s="185" t="s">
        <v>2146</v>
      </c>
      <c r="U14" s="185"/>
      <c r="V14" s="185" t="s">
        <v>2146</v>
      </c>
      <c r="W14" s="185"/>
      <c r="X14" s="185" t="s">
        <v>2146</v>
      </c>
      <c r="Y14" s="185"/>
      <c r="Z14" s="185" t="s">
        <v>2146</v>
      </c>
      <c r="AA14" s="185"/>
      <c r="AB14" s="185" t="s">
        <v>2146</v>
      </c>
      <c r="AC14" s="185"/>
      <c r="AD14" s="185" t="s">
        <v>2146</v>
      </c>
      <c r="AE14" s="185"/>
      <c r="AF14" s="185" t="s">
        <v>2146</v>
      </c>
      <c r="AG14" s="185"/>
      <c r="AH14" s="185" t="s">
        <v>2146</v>
      </c>
      <c r="AI14" s="185"/>
      <c r="AJ14" s="185" t="s">
        <v>2146</v>
      </c>
      <c r="AK14" s="185"/>
      <c r="AL14" s="185" t="s">
        <v>2146</v>
      </c>
      <c r="AM14" s="185"/>
      <c r="AN14" s="185" t="s">
        <v>2146</v>
      </c>
      <c r="AO14" s="185"/>
      <c r="AP14" s="185" t="s">
        <v>2146</v>
      </c>
      <c r="AQ14" s="185"/>
      <c r="AR14" s="185" t="s">
        <v>2146</v>
      </c>
      <c r="AS14" s="185"/>
      <c r="AT14" s="185" t="s">
        <v>2146</v>
      </c>
      <c r="AU14" s="185"/>
      <c r="AV14" s="185" t="s">
        <v>2144</v>
      </c>
      <c r="AW14" s="185"/>
      <c r="AX14" s="185" t="s">
        <v>2150</v>
      </c>
      <c r="AY14" s="185" t="s">
        <v>1450</v>
      </c>
      <c r="AZ14" s="185" t="s">
        <v>2062</v>
      </c>
      <c r="BA14" s="185" t="s">
        <v>807</v>
      </c>
      <c r="BB14" s="185" t="s">
        <v>1455</v>
      </c>
      <c r="BC14" s="185" t="s">
        <v>2116</v>
      </c>
      <c r="BD14" s="185" t="s">
        <v>2117</v>
      </c>
      <c r="BE14" s="185" t="s">
        <v>2118</v>
      </c>
      <c r="BF14" s="185" t="s">
        <v>2119</v>
      </c>
      <c r="BG14" s="185" t="s">
        <v>2120</v>
      </c>
      <c r="BH14" s="185" t="s">
        <v>2121</v>
      </c>
      <c r="BI14" s="185" t="s">
        <v>2122</v>
      </c>
      <c r="BJ14" s="185" t="s">
        <v>2123</v>
      </c>
      <c r="BK14" s="185" t="s">
        <v>2124</v>
      </c>
      <c r="BL14" s="185" t="s">
        <v>2125</v>
      </c>
      <c r="BM14" s="185" t="s">
        <v>1700</v>
      </c>
      <c r="BN14" s="185" t="s">
        <v>853</v>
      </c>
    </row>
    <row r="15" spans="1:66" s="83" customFormat="1" ht="14.25">
      <c r="A15" s="190"/>
      <c r="B15" s="185"/>
      <c r="C15" s="185"/>
      <c r="D15" s="185"/>
      <c r="E15" s="185"/>
      <c r="F15" s="185"/>
      <c r="G15" s="185"/>
      <c r="H15" s="185"/>
      <c r="I15" s="187"/>
      <c r="J15" s="187"/>
      <c r="K15" s="187"/>
      <c r="L15" s="187"/>
      <c r="M15" s="187"/>
      <c r="N15" s="187"/>
      <c r="O15" s="187"/>
      <c r="P15" s="185" t="s">
        <v>2128</v>
      </c>
      <c r="Q15" s="185"/>
      <c r="R15" s="186" t="s">
        <v>2145</v>
      </c>
      <c r="S15" s="186"/>
      <c r="T15" s="186" t="s">
        <v>1324</v>
      </c>
      <c r="U15" s="186"/>
      <c r="V15" s="186" t="s">
        <v>133</v>
      </c>
      <c r="W15" s="186"/>
      <c r="X15" s="186" t="s">
        <v>134</v>
      </c>
      <c r="Y15" s="186"/>
      <c r="Z15" s="186" t="s">
        <v>135</v>
      </c>
      <c r="AA15" s="186"/>
      <c r="AB15" s="186" t="s">
        <v>136</v>
      </c>
      <c r="AC15" s="186"/>
      <c r="AD15" s="186" t="s">
        <v>137</v>
      </c>
      <c r="AE15" s="186"/>
      <c r="AF15" s="186" t="s">
        <v>138</v>
      </c>
      <c r="AG15" s="186"/>
      <c r="AH15" s="186" t="s">
        <v>139</v>
      </c>
      <c r="AI15" s="186"/>
      <c r="AJ15" s="186" t="s">
        <v>140</v>
      </c>
      <c r="AK15" s="186"/>
      <c r="AL15" s="186" t="s">
        <v>141</v>
      </c>
      <c r="AM15" s="186"/>
      <c r="AN15" s="186" t="s">
        <v>269</v>
      </c>
      <c r="AO15" s="186"/>
      <c r="AP15" s="186" t="s">
        <v>270</v>
      </c>
      <c r="AQ15" s="186"/>
      <c r="AR15" s="186" t="s">
        <v>2142</v>
      </c>
      <c r="AS15" s="186"/>
      <c r="AT15" s="186" t="s">
        <v>2147</v>
      </c>
      <c r="AU15" s="186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</row>
    <row r="16" spans="1:66" s="83" customFormat="1" ht="14.25">
      <c r="A16" s="190"/>
      <c r="B16" s="185"/>
      <c r="C16" s="185"/>
      <c r="D16" s="185"/>
      <c r="E16" s="185"/>
      <c r="F16" s="185"/>
      <c r="G16" s="185"/>
      <c r="H16" s="185"/>
      <c r="I16" s="187"/>
      <c r="J16" s="187"/>
      <c r="K16" s="187"/>
      <c r="L16" s="187"/>
      <c r="M16" s="187"/>
      <c r="N16" s="187"/>
      <c r="O16" s="187"/>
      <c r="P16" s="185" t="s">
        <v>2143</v>
      </c>
      <c r="Q16" s="185"/>
      <c r="R16" s="185" t="s">
        <v>2143</v>
      </c>
      <c r="S16" s="185"/>
      <c r="T16" s="185" t="s">
        <v>2143</v>
      </c>
      <c r="U16" s="185"/>
      <c r="V16" s="185" t="s">
        <v>2143</v>
      </c>
      <c r="W16" s="185"/>
      <c r="X16" s="185" t="s">
        <v>2143</v>
      </c>
      <c r="Y16" s="185"/>
      <c r="Z16" s="185" t="s">
        <v>2143</v>
      </c>
      <c r="AA16" s="185"/>
      <c r="AB16" s="185" t="s">
        <v>2143</v>
      </c>
      <c r="AC16" s="185"/>
      <c r="AD16" s="185" t="s">
        <v>2143</v>
      </c>
      <c r="AE16" s="185"/>
      <c r="AF16" s="185" t="s">
        <v>2143</v>
      </c>
      <c r="AG16" s="185"/>
      <c r="AH16" s="185" t="s">
        <v>2143</v>
      </c>
      <c r="AI16" s="185"/>
      <c r="AJ16" s="185" t="s">
        <v>2143</v>
      </c>
      <c r="AK16" s="185"/>
      <c r="AL16" s="185" t="s">
        <v>2143</v>
      </c>
      <c r="AM16" s="185"/>
      <c r="AN16" s="185" t="s">
        <v>2143</v>
      </c>
      <c r="AO16" s="185"/>
      <c r="AP16" s="185" t="s">
        <v>2143</v>
      </c>
      <c r="AQ16" s="185"/>
      <c r="AR16" s="185" t="s">
        <v>2143</v>
      </c>
      <c r="AS16" s="185"/>
      <c r="AT16" s="185" t="s">
        <v>2143</v>
      </c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</row>
    <row r="17" spans="1:66" s="83" customFormat="1" ht="114">
      <c r="A17" s="190"/>
      <c r="B17" s="185"/>
      <c r="C17" s="185"/>
      <c r="D17" s="185"/>
      <c r="E17" s="185"/>
      <c r="F17" s="185"/>
      <c r="G17" s="185"/>
      <c r="H17" s="185"/>
      <c r="I17" s="187"/>
      <c r="J17" s="187"/>
      <c r="K17" s="187"/>
      <c r="L17" s="187"/>
      <c r="M17" s="187"/>
      <c r="N17" s="187"/>
      <c r="O17" s="187"/>
      <c r="P17" s="85" t="s">
        <v>1449</v>
      </c>
      <c r="Q17" s="85" t="s">
        <v>1451</v>
      </c>
      <c r="R17" s="85" t="s">
        <v>1449</v>
      </c>
      <c r="S17" s="85" t="s">
        <v>1451</v>
      </c>
      <c r="T17" s="85" t="s">
        <v>1449</v>
      </c>
      <c r="U17" s="85" t="s">
        <v>1451</v>
      </c>
      <c r="V17" s="85" t="s">
        <v>1449</v>
      </c>
      <c r="W17" s="85" t="s">
        <v>1451</v>
      </c>
      <c r="X17" s="85" t="s">
        <v>1449</v>
      </c>
      <c r="Y17" s="85" t="s">
        <v>1451</v>
      </c>
      <c r="Z17" s="85" t="s">
        <v>1449</v>
      </c>
      <c r="AA17" s="85" t="s">
        <v>1451</v>
      </c>
      <c r="AB17" s="85" t="s">
        <v>1449</v>
      </c>
      <c r="AC17" s="85" t="s">
        <v>1451</v>
      </c>
      <c r="AD17" s="85" t="s">
        <v>1449</v>
      </c>
      <c r="AE17" s="85" t="s">
        <v>1451</v>
      </c>
      <c r="AF17" s="85" t="s">
        <v>1449</v>
      </c>
      <c r="AG17" s="85" t="s">
        <v>1451</v>
      </c>
      <c r="AH17" s="85" t="s">
        <v>1449</v>
      </c>
      <c r="AI17" s="85" t="s">
        <v>1451</v>
      </c>
      <c r="AJ17" s="85" t="s">
        <v>1449</v>
      </c>
      <c r="AK17" s="85" t="s">
        <v>1451</v>
      </c>
      <c r="AL17" s="85" t="s">
        <v>1449</v>
      </c>
      <c r="AM17" s="85" t="s">
        <v>1451</v>
      </c>
      <c r="AN17" s="85" t="s">
        <v>1449</v>
      </c>
      <c r="AO17" s="85" t="s">
        <v>1451</v>
      </c>
      <c r="AP17" s="85" t="s">
        <v>1449</v>
      </c>
      <c r="AQ17" s="85" t="s">
        <v>1451</v>
      </c>
      <c r="AR17" s="85" t="s">
        <v>1449</v>
      </c>
      <c r="AS17" s="85" t="s">
        <v>1451</v>
      </c>
      <c r="AT17" s="85" t="s">
        <v>1449</v>
      </c>
      <c r="AU17" s="85" t="s">
        <v>1451</v>
      </c>
      <c r="AV17" s="85" t="s">
        <v>1449</v>
      </c>
      <c r="AW17" s="85" t="s">
        <v>1451</v>
      </c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</row>
    <row r="18" spans="1:66" s="83" customFormat="1" ht="15">
      <c r="A18" s="86">
        <v>1</v>
      </c>
      <c r="B18" s="84">
        <v>2</v>
      </c>
      <c r="C18" s="84">
        <v>4</v>
      </c>
      <c r="D18" s="84">
        <v>4</v>
      </c>
      <c r="E18" s="84">
        <v>6</v>
      </c>
      <c r="F18" s="84">
        <v>6</v>
      </c>
      <c r="G18" s="84">
        <v>7</v>
      </c>
      <c r="H18" s="84">
        <v>8</v>
      </c>
      <c r="I18" s="84">
        <v>9</v>
      </c>
      <c r="J18" s="84">
        <v>10</v>
      </c>
      <c r="K18" s="84">
        <v>11</v>
      </c>
      <c r="L18" s="84">
        <v>12</v>
      </c>
      <c r="M18" s="84">
        <v>13</v>
      </c>
      <c r="N18" s="84">
        <v>14</v>
      </c>
      <c r="O18" s="84">
        <v>15</v>
      </c>
      <c r="P18" s="84">
        <v>16</v>
      </c>
      <c r="Q18" s="84">
        <v>17</v>
      </c>
      <c r="R18" s="84">
        <v>18</v>
      </c>
      <c r="S18" s="84">
        <v>19</v>
      </c>
      <c r="T18" s="84">
        <v>20</v>
      </c>
      <c r="U18" s="84">
        <v>21</v>
      </c>
      <c r="V18" s="84">
        <v>22</v>
      </c>
      <c r="W18" s="84">
        <v>23</v>
      </c>
      <c r="X18" s="84">
        <v>24</v>
      </c>
      <c r="Y18" s="84">
        <v>25</v>
      </c>
      <c r="Z18" s="84">
        <v>26</v>
      </c>
      <c r="AA18" s="84">
        <v>27</v>
      </c>
      <c r="AB18" s="84">
        <v>28</v>
      </c>
      <c r="AC18" s="84">
        <v>29</v>
      </c>
      <c r="AD18" s="84">
        <v>30</v>
      </c>
      <c r="AE18" s="84">
        <v>31</v>
      </c>
      <c r="AF18" s="84">
        <v>32</v>
      </c>
      <c r="AG18" s="84">
        <v>33</v>
      </c>
      <c r="AH18" s="84">
        <v>34</v>
      </c>
      <c r="AI18" s="84">
        <v>35</v>
      </c>
      <c r="AJ18" s="84">
        <v>36</v>
      </c>
      <c r="AK18" s="84">
        <v>37</v>
      </c>
      <c r="AL18" s="84">
        <v>38</v>
      </c>
      <c r="AM18" s="84">
        <v>39</v>
      </c>
      <c r="AN18" s="84">
        <v>40</v>
      </c>
      <c r="AO18" s="84">
        <v>41</v>
      </c>
      <c r="AP18" s="84">
        <v>42</v>
      </c>
      <c r="AQ18" s="84">
        <v>43</v>
      </c>
      <c r="AR18" s="84">
        <v>44</v>
      </c>
      <c r="AS18" s="84">
        <v>45</v>
      </c>
      <c r="AT18" s="84">
        <v>46</v>
      </c>
      <c r="AU18" s="84">
        <v>47</v>
      </c>
      <c r="AV18" s="84">
        <v>48</v>
      </c>
      <c r="AW18" s="84">
        <v>49</v>
      </c>
      <c r="AX18" s="84">
        <v>50</v>
      </c>
      <c r="AY18" s="84">
        <v>51</v>
      </c>
      <c r="AZ18" s="84">
        <v>52</v>
      </c>
      <c r="BA18" s="84">
        <v>53</v>
      </c>
      <c r="BB18" s="84">
        <v>54</v>
      </c>
      <c r="BC18" s="84">
        <v>55</v>
      </c>
      <c r="BD18" s="84">
        <v>56</v>
      </c>
      <c r="BE18" s="84">
        <v>57</v>
      </c>
      <c r="BF18" s="84">
        <v>58</v>
      </c>
      <c r="BG18" s="84">
        <v>59</v>
      </c>
      <c r="BH18" s="84">
        <v>60</v>
      </c>
      <c r="BI18" s="84">
        <v>61</v>
      </c>
      <c r="BJ18" s="84">
        <v>62</v>
      </c>
      <c r="BK18" s="84">
        <v>63</v>
      </c>
      <c r="BL18" s="84">
        <v>64</v>
      </c>
      <c r="BM18" s="67">
        <v>65</v>
      </c>
      <c r="BN18" s="67">
        <v>66</v>
      </c>
    </row>
    <row r="19" spans="1:66" s="83" customFormat="1" ht="220.5" customHeight="1">
      <c r="A19" s="67">
        <v>543</v>
      </c>
      <c r="B19" s="68" t="s">
        <v>976</v>
      </c>
      <c r="C19" s="69" t="s">
        <v>444</v>
      </c>
      <c r="D19" s="69" t="s">
        <v>1151</v>
      </c>
      <c r="E19" s="69" t="s">
        <v>2022</v>
      </c>
      <c r="F19" s="69" t="s">
        <v>1348</v>
      </c>
      <c r="G19" s="70" t="s">
        <v>1385</v>
      </c>
      <c r="H19" s="71" t="s">
        <v>1781</v>
      </c>
      <c r="I19" s="71">
        <v>1</v>
      </c>
      <c r="J19" s="72">
        <v>5900000</v>
      </c>
      <c r="K19" s="73">
        <f>J19*1.12</f>
        <v>6608000.000000001</v>
      </c>
      <c r="L19" s="74">
        <v>5900000</v>
      </c>
      <c r="M19" s="75"/>
      <c r="N19" s="73">
        <f>I19*K19</f>
        <v>6608000.000000001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7">
        <v>1</v>
      </c>
      <c r="AQ19" s="77">
        <f>AP19*K19</f>
        <v>6608000.000000001</v>
      </c>
      <c r="AR19" s="76"/>
      <c r="AS19" s="76"/>
      <c r="AT19" s="76"/>
      <c r="AU19" s="76"/>
      <c r="AV19" s="76"/>
      <c r="AW19" s="76"/>
      <c r="AX19" s="78" t="s">
        <v>943</v>
      </c>
      <c r="AY19" s="79" t="s">
        <v>1152</v>
      </c>
      <c r="AZ19" s="80" t="s">
        <v>2047</v>
      </c>
      <c r="BA19" s="76"/>
      <c r="BB19" s="81">
        <v>30</v>
      </c>
      <c r="BC19" s="77" t="s">
        <v>1810</v>
      </c>
      <c r="BD19" s="77" t="s">
        <v>930</v>
      </c>
      <c r="BE19" s="77" t="s">
        <v>1153</v>
      </c>
      <c r="BF19" s="77" t="s">
        <v>445</v>
      </c>
      <c r="BG19" s="77" t="s">
        <v>445</v>
      </c>
      <c r="BH19" s="77" t="s">
        <v>446</v>
      </c>
      <c r="BI19" s="77" t="s">
        <v>1570</v>
      </c>
      <c r="BJ19" s="77" t="s">
        <v>1577</v>
      </c>
      <c r="BK19" s="77">
        <v>0</v>
      </c>
      <c r="BL19" s="77"/>
      <c r="BM19" s="82">
        <v>740360</v>
      </c>
      <c r="BN19" s="67">
        <v>5510410001</v>
      </c>
    </row>
    <row r="21" spans="6:11" ht="15">
      <c r="F21" s="63"/>
      <c r="G21" s="63"/>
      <c r="H21" s="63"/>
      <c r="I21" s="63"/>
      <c r="K21" s="63"/>
    </row>
    <row r="22" spans="6:13" ht="15">
      <c r="F22" s="63"/>
      <c r="G22" s="63"/>
      <c r="H22" s="63"/>
      <c r="I22" s="63"/>
      <c r="K22" s="63"/>
      <c r="M22" s="63" t="s">
        <v>1622</v>
      </c>
    </row>
    <row r="23" spans="6:48" ht="15">
      <c r="F23" s="63"/>
      <c r="G23" s="63"/>
      <c r="H23" s="63"/>
      <c r="I23" s="63"/>
      <c r="K23" s="63"/>
      <c r="M23" s="63"/>
      <c r="N23" s="63" t="s">
        <v>1623</v>
      </c>
      <c r="AV23" s="63" t="s">
        <v>1627</v>
      </c>
    </row>
    <row r="24" spans="6:48" ht="15">
      <c r="F24" s="63"/>
      <c r="G24" s="63"/>
      <c r="H24" s="63"/>
      <c r="I24" s="63"/>
      <c r="K24" s="63"/>
      <c r="M24" s="63"/>
      <c r="N24" s="63"/>
      <c r="AV24" s="63"/>
    </row>
    <row r="25" spans="6:48" ht="15">
      <c r="F25" s="63"/>
      <c r="G25" s="63"/>
      <c r="H25" s="63"/>
      <c r="I25" s="63"/>
      <c r="K25" s="63"/>
      <c r="M25" s="63"/>
      <c r="N25" s="63" t="s">
        <v>1624</v>
      </c>
      <c r="AV25" s="63" t="s">
        <v>1628</v>
      </c>
    </row>
    <row r="26" spans="6:48" ht="15">
      <c r="F26" s="63"/>
      <c r="G26" s="63"/>
      <c r="H26" s="63"/>
      <c r="I26" s="63"/>
      <c r="K26" s="63"/>
      <c r="M26" s="63"/>
      <c r="N26" s="63"/>
      <c r="AV26" s="63"/>
    </row>
    <row r="27" spans="6:48" ht="15">
      <c r="F27" s="63"/>
      <c r="G27" s="63"/>
      <c r="H27" s="63"/>
      <c r="I27" s="63"/>
      <c r="K27" s="63"/>
      <c r="M27" s="63"/>
      <c r="N27" s="63" t="s">
        <v>1625</v>
      </c>
      <c r="AV27" s="63" t="s">
        <v>1629</v>
      </c>
    </row>
    <row r="28" spans="13:48" ht="15">
      <c r="M28" s="63" t="s">
        <v>176</v>
      </c>
      <c r="N28" s="63"/>
      <c r="AV28" s="63"/>
    </row>
    <row r="29" spans="14:48" ht="15">
      <c r="N29" s="63" t="s">
        <v>1626</v>
      </c>
      <c r="AV29" s="63" t="s">
        <v>1630</v>
      </c>
    </row>
  </sheetData>
  <mergeCells count="84">
    <mergeCell ref="B10:I10"/>
    <mergeCell ref="B11:I11"/>
    <mergeCell ref="B13:H13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N14:N17"/>
    <mergeCell ref="O14:O17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6"/>
    <mergeCell ref="AX14:AX17"/>
    <mergeCell ref="AY14:AY17"/>
    <mergeCell ref="AZ14:AZ17"/>
    <mergeCell ref="BA14:BA17"/>
    <mergeCell ref="BB14:BB17"/>
    <mergeCell ref="BC14:BC17"/>
    <mergeCell ref="BD14:BD17"/>
    <mergeCell ref="BE14:BE17"/>
    <mergeCell ref="BF14:BF17"/>
    <mergeCell ref="BG14:BG17"/>
    <mergeCell ref="BH14:BH17"/>
    <mergeCell ref="BI14:BI17"/>
    <mergeCell ref="BJ14:BJ17"/>
    <mergeCell ref="BK14:BK17"/>
    <mergeCell ref="BL14:BL17"/>
    <mergeCell ref="BM14:BM17"/>
    <mergeCell ref="BN14:BN17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</mergeCells>
  <printOptions/>
  <pageMargins left="0.1968503937007874" right="0.1968503937007874" top="1.75" bottom="0.984251968503937" header="0.5118110236220472" footer="0.5118110236220472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B35"/>
  <sheetViews>
    <sheetView zoomScale="75" zoomScaleNormal="75" zoomScaleSheetLayoutView="75" workbookViewId="0" topLeftCell="A5">
      <pane ySplit="13" topLeftCell="BM18" activePane="bottomLeft" state="frozen"/>
      <selection pane="topLeft" activeCell="A5" sqref="A5"/>
      <selection pane="bottomLeft" activeCell="D19" sqref="D19"/>
    </sheetView>
  </sheetViews>
  <sheetFormatPr defaultColWidth="9.00390625" defaultRowHeight="12.75"/>
  <cols>
    <col min="1" max="1" width="5.375" style="4" customWidth="1"/>
    <col min="2" max="3" width="14.875" style="4" customWidth="1"/>
    <col min="4" max="4" width="13.375" style="4" customWidth="1"/>
    <col min="5" max="5" width="15.875" style="4" customWidth="1"/>
    <col min="6" max="6" width="12.625" style="4" customWidth="1"/>
    <col min="7" max="7" width="8.625" style="4" customWidth="1"/>
    <col min="8" max="8" width="9.375" style="4" customWidth="1"/>
    <col min="9" max="9" width="10.875" style="4" customWidth="1"/>
    <col min="10" max="10" width="13.00390625" style="4" customWidth="1"/>
    <col min="11" max="11" width="11.625" style="4" customWidth="1"/>
    <col min="12" max="12" width="14.00390625" style="4" customWidth="1"/>
    <col min="13" max="13" width="12.375" style="4" customWidth="1"/>
    <col min="14" max="14" width="12.875" style="4" customWidth="1"/>
    <col min="15" max="15" width="12.375" style="4" customWidth="1"/>
    <col min="16" max="18" width="12.375" style="4" hidden="1" customWidth="1"/>
    <col min="19" max="19" width="13.375" style="4" hidden="1" customWidth="1"/>
    <col min="20" max="41" width="12.375" style="4" hidden="1" customWidth="1"/>
    <col min="42" max="42" width="10.00390625" style="4" customWidth="1"/>
    <col min="43" max="43" width="12.625" style="4" customWidth="1"/>
    <col min="44" max="44" width="8.875" style="4" hidden="1" customWidth="1"/>
    <col min="45" max="45" width="12.875" style="4" hidden="1" customWidth="1"/>
    <col min="46" max="46" width="9.625" style="4" hidden="1" customWidth="1"/>
    <col min="47" max="47" width="12.75390625" style="4" hidden="1" customWidth="1"/>
    <col min="48" max="49" width="9.25390625" style="4" hidden="1" customWidth="1"/>
    <col min="50" max="50" width="10.75390625" style="4" customWidth="1"/>
    <col min="51" max="51" width="13.125" style="4" customWidth="1"/>
    <col min="52" max="53" width="11.25390625" style="4" customWidth="1"/>
    <col min="54" max="54" width="8.125" style="4" customWidth="1"/>
    <col min="55" max="55" width="8.375" style="4" customWidth="1"/>
    <col min="56" max="56" width="10.375" style="4" customWidth="1"/>
    <col min="57" max="57" width="11.375" style="4" customWidth="1"/>
    <col min="58" max="58" width="8.375" style="4" customWidth="1"/>
    <col min="59" max="59" width="7.125" style="4" customWidth="1"/>
    <col min="60" max="60" width="9.25390625" style="4" customWidth="1"/>
    <col min="61" max="61" width="7.25390625" style="4" customWidth="1"/>
    <col min="62" max="62" width="8.00390625" style="4" customWidth="1"/>
    <col min="63" max="63" width="7.625" style="4" customWidth="1"/>
    <col min="64" max="64" width="9.625" style="4" customWidth="1"/>
    <col min="65" max="65" width="9.25390625" style="4" hidden="1" customWidth="1"/>
    <col min="66" max="66" width="12.75390625" style="4" hidden="1" customWidth="1"/>
    <col min="67" max="67" width="14.875" style="4" bestFit="1" customWidth="1"/>
    <col min="68" max="16384" width="9.125" style="4" customWidth="1"/>
  </cols>
  <sheetData>
    <row r="2" spans="2:67" s="51" customFormat="1" ht="19.5" customHeight="1">
      <c r="B2" s="188" t="s">
        <v>822</v>
      </c>
      <c r="C2" s="188"/>
      <c r="D2" s="188"/>
      <c r="E2" s="188"/>
      <c r="F2" s="188"/>
      <c r="G2" s="188"/>
      <c r="H2" s="188"/>
      <c r="I2" s="18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2:67" s="51" customFormat="1" ht="19.5" customHeight="1">
      <c r="B3" s="188" t="s">
        <v>1682</v>
      </c>
      <c r="C3" s="188"/>
      <c r="D3" s="188"/>
      <c r="E3" s="188"/>
      <c r="F3" s="188"/>
      <c r="G3" s="188"/>
      <c r="H3" s="188"/>
      <c r="I3" s="18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2:67" s="51" customFormat="1" ht="21" customHeight="1">
      <c r="B4" s="188" t="s">
        <v>1081</v>
      </c>
      <c r="C4" s="188"/>
      <c r="D4" s="188"/>
      <c r="E4" s="188"/>
      <c r="F4" s="188"/>
      <c r="G4" s="188"/>
      <c r="H4" s="188"/>
      <c r="I4" s="188"/>
      <c r="J4" s="188"/>
      <c r="K4" s="18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2:67" s="51" customFormat="1" ht="21" customHeight="1">
      <c r="B5" s="97"/>
      <c r="C5" s="97"/>
      <c r="D5" s="97"/>
      <c r="E5" s="97"/>
      <c r="F5" s="97"/>
      <c r="G5" s="97"/>
      <c r="H5" s="97"/>
      <c r="I5" s="97"/>
      <c r="J5" s="97"/>
      <c r="K5" s="97"/>
      <c r="L5" s="7"/>
      <c r="M5" s="7"/>
      <c r="N5" s="7"/>
      <c r="O5" s="122" t="s">
        <v>783</v>
      </c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1"/>
      <c r="AS5" s="121"/>
      <c r="AT5" s="121"/>
      <c r="AU5" s="121"/>
      <c r="AV5" s="121"/>
      <c r="AW5" s="121"/>
      <c r="AX5" s="121"/>
      <c r="AY5" s="121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2:67" s="51" customFormat="1" ht="21" customHeight="1">
      <c r="B6" s="97"/>
      <c r="C6" s="97"/>
      <c r="D6" s="97"/>
      <c r="E6" s="97"/>
      <c r="F6" s="97"/>
      <c r="G6" s="97"/>
      <c r="H6" s="97"/>
      <c r="I6" s="97"/>
      <c r="J6" s="97"/>
      <c r="K6" s="97"/>
      <c r="L6" s="7"/>
      <c r="M6" s="7"/>
      <c r="N6" s="7"/>
      <c r="O6" s="122" t="s">
        <v>1617</v>
      </c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1"/>
      <c r="AS6" s="121"/>
      <c r="AT6" s="121"/>
      <c r="AU6" s="121"/>
      <c r="AV6" s="121"/>
      <c r="AW6" s="121"/>
      <c r="AX6" s="121"/>
      <c r="AY6" s="121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2:67" s="51" customFormat="1" ht="21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7"/>
      <c r="M7" s="7"/>
      <c r="N7" s="7"/>
      <c r="O7" s="122" t="s">
        <v>446</v>
      </c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1"/>
      <c r="AS7" s="121"/>
      <c r="AT7" s="121"/>
      <c r="AU7" s="121"/>
      <c r="AV7" s="121"/>
      <c r="AW7" s="121"/>
      <c r="AX7" s="121"/>
      <c r="AY7" s="121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2:67" s="51" customFormat="1" ht="21" customHeight="1">
      <c r="B8" s="97"/>
      <c r="C8" s="97"/>
      <c r="D8" s="97"/>
      <c r="E8" s="97"/>
      <c r="F8" s="97"/>
      <c r="G8" s="97"/>
      <c r="H8" s="97"/>
      <c r="I8" s="97"/>
      <c r="J8" s="97"/>
      <c r="K8" s="97"/>
      <c r="L8" s="7"/>
      <c r="M8" s="7"/>
      <c r="N8" s="7"/>
      <c r="O8" s="122" t="s">
        <v>1618</v>
      </c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1"/>
      <c r="AS8" s="121"/>
      <c r="AT8" s="121"/>
      <c r="AU8" s="121"/>
      <c r="AV8" s="121"/>
      <c r="AW8" s="121"/>
      <c r="AX8" s="121"/>
      <c r="AY8" s="121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9" spans="2:67" s="51" customFormat="1" ht="21" customHeight="1">
      <c r="B9" s="97"/>
      <c r="C9" s="97"/>
      <c r="D9" s="97"/>
      <c r="E9" s="97"/>
      <c r="F9" s="97"/>
      <c r="G9" s="97"/>
      <c r="H9" s="97"/>
      <c r="I9" s="97"/>
      <c r="J9" s="97"/>
      <c r="K9" s="97"/>
      <c r="L9" s="7"/>
      <c r="M9" s="7"/>
      <c r="N9" s="7"/>
      <c r="O9" s="122" t="s">
        <v>1619</v>
      </c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1"/>
      <c r="AS9" s="121"/>
      <c r="AT9" s="121"/>
      <c r="AU9" s="121"/>
      <c r="AV9" s="121"/>
      <c r="AW9" s="121"/>
      <c r="AX9" s="121"/>
      <c r="AY9" s="121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2:67" s="51" customFormat="1" ht="18.75" customHeight="1">
      <c r="B10" s="188" t="s">
        <v>285</v>
      </c>
      <c r="C10" s="188"/>
      <c r="D10" s="188"/>
      <c r="E10" s="188"/>
      <c r="F10" s="188"/>
      <c r="G10" s="188"/>
      <c r="H10" s="188"/>
      <c r="I10" s="188"/>
      <c r="J10" s="7"/>
      <c r="K10" s="7"/>
      <c r="L10" s="7"/>
      <c r="M10" s="7"/>
      <c r="N10" s="7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2:67" s="51" customFormat="1" ht="15.75">
      <c r="B11" s="188" t="s">
        <v>286</v>
      </c>
      <c r="C11" s="188"/>
      <c r="D11" s="188"/>
      <c r="E11" s="188"/>
      <c r="F11" s="188"/>
      <c r="G11" s="188"/>
      <c r="H11" s="188"/>
      <c r="I11" s="18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2:53" s="5" customFormat="1" ht="15.75" customHeight="1">
      <c r="B12" s="189" t="s">
        <v>967</v>
      </c>
      <c r="C12" s="189"/>
      <c r="D12" s="189"/>
      <c r="E12" s="189"/>
      <c r="F12" s="189"/>
      <c r="G12" s="189"/>
      <c r="H12" s="189"/>
      <c r="AZ12" s="52"/>
      <c r="BA12" s="52"/>
    </row>
    <row r="13" spans="1:66" s="5" customFormat="1" ht="51.75" customHeight="1">
      <c r="A13" s="194" t="s">
        <v>2030</v>
      </c>
      <c r="B13" s="191" t="s">
        <v>1446</v>
      </c>
      <c r="C13" s="191" t="s">
        <v>1071</v>
      </c>
      <c r="D13" s="191" t="s">
        <v>2148</v>
      </c>
      <c r="E13" s="191" t="s">
        <v>1437</v>
      </c>
      <c r="F13" s="191" t="s">
        <v>2149</v>
      </c>
      <c r="G13" s="191" t="s">
        <v>1447</v>
      </c>
      <c r="H13" s="191" t="s">
        <v>1448</v>
      </c>
      <c r="I13" s="193" t="s">
        <v>1449</v>
      </c>
      <c r="J13" s="193" t="s">
        <v>808</v>
      </c>
      <c r="K13" s="193" t="s">
        <v>809</v>
      </c>
      <c r="L13" s="193" t="s">
        <v>1453</v>
      </c>
      <c r="M13" s="193" t="s">
        <v>1452</v>
      </c>
      <c r="N13" s="193" t="s">
        <v>1451</v>
      </c>
      <c r="O13" s="193" t="s">
        <v>1454</v>
      </c>
      <c r="P13" s="191" t="s">
        <v>2146</v>
      </c>
      <c r="Q13" s="191"/>
      <c r="R13" s="191" t="s">
        <v>2146</v>
      </c>
      <c r="S13" s="191"/>
      <c r="T13" s="191" t="s">
        <v>2146</v>
      </c>
      <c r="U13" s="191"/>
      <c r="V13" s="191" t="s">
        <v>2146</v>
      </c>
      <c r="W13" s="191"/>
      <c r="X13" s="191" t="s">
        <v>2146</v>
      </c>
      <c r="Y13" s="191"/>
      <c r="Z13" s="191" t="s">
        <v>2146</v>
      </c>
      <c r="AA13" s="191"/>
      <c r="AB13" s="191" t="s">
        <v>2146</v>
      </c>
      <c r="AC13" s="191"/>
      <c r="AD13" s="191" t="s">
        <v>2146</v>
      </c>
      <c r="AE13" s="191"/>
      <c r="AF13" s="191" t="s">
        <v>2146</v>
      </c>
      <c r="AG13" s="191"/>
      <c r="AH13" s="191" t="s">
        <v>2146</v>
      </c>
      <c r="AI13" s="191"/>
      <c r="AJ13" s="191" t="s">
        <v>2146</v>
      </c>
      <c r="AK13" s="191"/>
      <c r="AL13" s="191" t="s">
        <v>2146</v>
      </c>
      <c r="AM13" s="191"/>
      <c r="AN13" s="191" t="s">
        <v>2146</v>
      </c>
      <c r="AO13" s="191"/>
      <c r="AP13" s="191" t="s">
        <v>2146</v>
      </c>
      <c r="AQ13" s="191"/>
      <c r="AR13" s="191" t="s">
        <v>2146</v>
      </c>
      <c r="AS13" s="191"/>
      <c r="AT13" s="191" t="s">
        <v>2146</v>
      </c>
      <c r="AU13" s="191"/>
      <c r="AV13" s="191" t="s">
        <v>2144</v>
      </c>
      <c r="AW13" s="191"/>
      <c r="AX13" s="191" t="s">
        <v>2150</v>
      </c>
      <c r="AY13" s="191" t="s">
        <v>1450</v>
      </c>
      <c r="AZ13" s="191" t="s">
        <v>2062</v>
      </c>
      <c r="BA13" s="191" t="s">
        <v>807</v>
      </c>
      <c r="BB13" s="191" t="s">
        <v>1455</v>
      </c>
      <c r="BC13" s="191" t="s">
        <v>2116</v>
      </c>
      <c r="BD13" s="191" t="s">
        <v>2117</v>
      </c>
      <c r="BE13" s="191" t="s">
        <v>2118</v>
      </c>
      <c r="BF13" s="191" t="s">
        <v>2119</v>
      </c>
      <c r="BG13" s="191" t="s">
        <v>2120</v>
      </c>
      <c r="BH13" s="191" t="s">
        <v>2121</v>
      </c>
      <c r="BI13" s="191" t="s">
        <v>2122</v>
      </c>
      <c r="BJ13" s="191" t="s">
        <v>2123</v>
      </c>
      <c r="BK13" s="191" t="s">
        <v>2124</v>
      </c>
      <c r="BL13" s="191" t="s">
        <v>2125</v>
      </c>
      <c r="BM13" s="191" t="s">
        <v>1700</v>
      </c>
      <c r="BN13" s="191" t="s">
        <v>853</v>
      </c>
    </row>
    <row r="14" spans="1:66" s="5" customFormat="1" ht="22.5" customHeight="1">
      <c r="A14" s="194"/>
      <c r="B14" s="191"/>
      <c r="C14" s="191"/>
      <c r="D14" s="191"/>
      <c r="E14" s="191"/>
      <c r="F14" s="191"/>
      <c r="G14" s="191"/>
      <c r="H14" s="191"/>
      <c r="I14" s="193"/>
      <c r="J14" s="193"/>
      <c r="K14" s="193"/>
      <c r="L14" s="193"/>
      <c r="M14" s="193"/>
      <c r="N14" s="193"/>
      <c r="O14" s="193"/>
      <c r="P14" s="191" t="s">
        <v>2128</v>
      </c>
      <c r="Q14" s="191"/>
      <c r="R14" s="192" t="s">
        <v>2145</v>
      </c>
      <c r="S14" s="192"/>
      <c r="T14" s="192" t="s">
        <v>1324</v>
      </c>
      <c r="U14" s="192"/>
      <c r="V14" s="192" t="s">
        <v>133</v>
      </c>
      <c r="W14" s="192"/>
      <c r="X14" s="192" t="s">
        <v>134</v>
      </c>
      <c r="Y14" s="192"/>
      <c r="Z14" s="192" t="s">
        <v>135</v>
      </c>
      <c r="AA14" s="192"/>
      <c r="AB14" s="192" t="s">
        <v>136</v>
      </c>
      <c r="AC14" s="192"/>
      <c r="AD14" s="192" t="s">
        <v>137</v>
      </c>
      <c r="AE14" s="192"/>
      <c r="AF14" s="192" t="s">
        <v>138</v>
      </c>
      <c r="AG14" s="192"/>
      <c r="AH14" s="192" t="s">
        <v>139</v>
      </c>
      <c r="AI14" s="192"/>
      <c r="AJ14" s="192" t="s">
        <v>140</v>
      </c>
      <c r="AK14" s="192"/>
      <c r="AL14" s="192" t="s">
        <v>141</v>
      </c>
      <c r="AM14" s="192"/>
      <c r="AN14" s="192" t="s">
        <v>269</v>
      </c>
      <c r="AO14" s="192"/>
      <c r="AP14" s="192" t="s">
        <v>270</v>
      </c>
      <c r="AQ14" s="192"/>
      <c r="AR14" s="192" t="s">
        <v>2142</v>
      </c>
      <c r="AS14" s="192"/>
      <c r="AT14" s="192" t="s">
        <v>2147</v>
      </c>
      <c r="AU14" s="192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</row>
    <row r="15" spans="1:66" s="5" customFormat="1" ht="14.25" customHeight="1">
      <c r="A15" s="194"/>
      <c r="B15" s="191"/>
      <c r="C15" s="191"/>
      <c r="D15" s="191"/>
      <c r="E15" s="191"/>
      <c r="F15" s="191"/>
      <c r="G15" s="191"/>
      <c r="H15" s="191"/>
      <c r="I15" s="193"/>
      <c r="J15" s="193"/>
      <c r="K15" s="193"/>
      <c r="L15" s="193"/>
      <c r="M15" s="193"/>
      <c r="N15" s="193"/>
      <c r="O15" s="193"/>
      <c r="P15" s="191" t="s">
        <v>2143</v>
      </c>
      <c r="Q15" s="191"/>
      <c r="R15" s="191" t="s">
        <v>2143</v>
      </c>
      <c r="S15" s="191"/>
      <c r="T15" s="191" t="s">
        <v>2143</v>
      </c>
      <c r="U15" s="191"/>
      <c r="V15" s="191" t="s">
        <v>2143</v>
      </c>
      <c r="W15" s="191"/>
      <c r="X15" s="191" t="s">
        <v>2143</v>
      </c>
      <c r="Y15" s="191"/>
      <c r="Z15" s="191" t="s">
        <v>2143</v>
      </c>
      <c r="AA15" s="191"/>
      <c r="AB15" s="191" t="s">
        <v>2143</v>
      </c>
      <c r="AC15" s="191"/>
      <c r="AD15" s="191" t="s">
        <v>2143</v>
      </c>
      <c r="AE15" s="191"/>
      <c r="AF15" s="191" t="s">
        <v>2143</v>
      </c>
      <c r="AG15" s="191"/>
      <c r="AH15" s="191" t="s">
        <v>2143</v>
      </c>
      <c r="AI15" s="191"/>
      <c r="AJ15" s="191" t="s">
        <v>2143</v>
      </c>
      <c r="AK15" s="191"/>
      <c r="AL15" s="191" t="s">
        <v>2143</v>
      </c>
      <c r="AM15" s="191"/>
      <c r="AN15" s="191" t="s">
        <v>2143</v>
      </c>
      <c r="AO15" s="191"/>
      <c r="AP15" s="191" t="s">
        <v>2143</v>
      </c>
      <c r="AQ15" s="191"/>
      <c r="AR15" s="191" t="s">
        <v>2143</v>
      </c>
      <c r="AS15" s="191"/>
      <c r="AT15" s="191" t="s">
        <v>2143</v>
      </c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</row>
    <row r="16" spans="1:66" s="2" customFormat="1" ht="74.25" customHeight="1">
      <c r="A16" s="194"/>
      <c r="B16" s="191"/>
      <c r="C16" s="191"/>
      <c r="D16" s="191"/>
      <c r="E16" s="191"/>
      <c r="F16" s="191"/>
      <c r="G16" s="191"/>
      <c r="H16" s="191"/>
      <c r="I16" s="193"/>
      <c r="J16" s="193"/>
      <c r="K16" s="193"/>
      <c r="L16" s="193"/>
      <c r="M16" s="193"/>
      <c r="N16" s="193"/>
      <c r="O16" s="193"/>
      <c r="P16" s="1" t="s">
        <v>1449</v>
      </c>
      <c r="Q16" s="1" t="s">
        <v>1451</v>
      </c>
      <c r="R16" s="1" t="s">
        <v>1449</v>
      </c>
      <c r="S16" s="1" t="s">
        <v>1451</v>
      </c>
      <c r="T16" s="1" t="s">
        <v>1449</v>
      </c>
      <c r="U16" s="1" t="s">
        <v>1451</v>
      </c>
      <c r="V16" s="1" t="s">
        <v>1449</v>
      </c>
      <c r="W16" s="1" t="s">
        <v>1451</v>
      </c>
      <c r="X16" s="1" t="s">
        <v>1449</v>
      </c>
      <c r="Y16" s="1" t="s">
        <v>1451</v>
      </c>
      <c r="Z16" s="1" t="s">
        <v>1449</v>
      </c>
      <c r="AA16" s="1" t="s">
        <v>1451</v>
      </c>
      <c r="AB16" s="1" t="s">
        <v>1449</v>
      </c>
      <c r="AC16" s="1" t="s">
        <v>1451</v>
      </c>
      <c r="AD16" s="1" t="s">
        <v>1449</v>
      </c>
      <c r="AE16" s="1" t="s">
        <v>1451</v>
      </c>
      <c r="AF16" s="1" t="s">
        <v>1449</v>
      </c>
      <c r="AG16" s="1" t="s">
        <v>1451</v>
      </c>
      <c r="AH16" s="1" t="s">
        <v>1449</v>
      </c>
      <c r="AI16" s="1" t="s">
        <v>1451</v>
      </c>
      <c r="AJ16" s="1" t="s">
        <v>1449</v>
      </c>
      <c r="AK16" s="1" t="s">
        <v>1451</v>
      </c>
      <c r="AL16" s="1" t="s">
        <v>1449</v>
      </c>
      <c r="AM16" s="1" t="s">
        <v>1451</v>
      </c>
      <c r="AN16" s="1" t="s">
        <v>1449</v>
      </c>
      <c r="AO16" s="1" t="s">
        <v>1451</v>
      </c>
      <c r="AP16" s="1" t="s">
        <v>1449</v>
      </c>
      <c r="AQ16" s="1" t="s">
        <v>1451</v>
      </c>
      <c r="AR16" s="1" t="s">
        <v>1449</v>
      </c>
      <c r="AS16" s="1" t="s">
        <v>1451</v>
      </c>
      <c r="AT16" s="1" t="s">
        <v>1449</v>
      </c>
      <c r="AU16" s="1" t="s">
        <v>1451</v>
      </c>
      <c r="AV16" s="1" t="s">
        <v>1449</v>
      </c>
      <c r="AW16" s="1" t="s">
        <v>1451</v>
      </c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</row>
    <row r="17" spans="1:66" s="5" customFormat="1" ht="12.75">
      <c r="A17" s="5">
        <v>1</v>
      </c>
      <c r="B17" s="6">
        <v>2</v>
      </c>
      <c r="C17" s="6">
        <v>4</v>
      </c>
      <c r="D17" s="6">
        <v>4</v>
      </c>
      <c r="E17" s="6">
        <v>6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23</v>
      </c>
      <c r="X17" s="6">
        <v>24</v>
      </c>
      <c r="Y17" s="6">
        <v>25</v>
      </c>
      <c r="Z17" s="6">
        <v>26</v>
      </c>
      <c r="AA17" s="6">
        <v>27</v>
      </c>
      <c r="AB17" s="6">
        <v>28</v>
      </c>
      <c r="AC17" s="6">
        <v>29</v>
      </c>
      <c r="AD17" s="6">
        <v>30</v>
      </c>
      <c r="AE17" s="6">
        <v>31</v>
      </c>
      <c r="AF17" s="6">
        <v>32</v>
      </c>
      <c r="AG17" s="6">
        <v>33</v>
      </c>
      <c r="AH17" s="6">
        <v>34</v>
      </c>
      <c r="AI17" s="6">
        <v>35</v>
      </c>
      <c r="AJ17" s="6">
        <v>36</v>
      </c>
      <c r="AK17" s="6">
        <v>37</v>
      </c>
      <c r="AL17" s="6">
        <v>38</v>
      </c>
      <c r="AM17" s="6">
        <v>39</v>
      </c>
      <c r="AN17" s="6">
        <v>40</v>
      </c>
      <c r="AO17" s="6">
        <v>41</v>
      </c>
      <c r="AP17" s="6">
        <v>42</v>
      </c>
      <c r="AQ17" s="6">
        <v>43</v>
      </c>
      <c r="AR17" s="6">
        <v>44</v>
      </c>
      <c r="AS17" s="6">
        <v>45</v>
      </c>
      <c r="AT17" s="6">
        <v>46</v>
      </c>
      <c r="AU17" s="6">
        <v>47</v>
      </c>
      <c r="AV17" s="6">
        <v>48</v>
      </c>
      <c r="AW17" s="6">
        <v>49</v>
      </c>
      <c r="AX17" s="6">
        <v>50</v>
      </c>
      <c r="AY17" s="6">
        <v>51</v>
      </c>
      <c r="AZ17" s="6">
        <v>52</v>
      </c>
      <c r="BA17" s="6">
        <v>53</v>
      </c>
      <c r="BB17" s="6">
        <v>54</v>
      </c>
      <c r="BC17" s="6">
        <v>55</v>
      </c>
      <c r="BD17" s="6">
        <v>56</v>
      </c>
      <c r="BE17" s="6">
        <v>57</v>
      </c>
      <c r="BF17" s="6">
        <v>58</v>
      </c>
      <c r="BG17" s="6">
        <v>59</v>
      </c>
      <c r="BH17" s="6">
        <v>60</v>
      </c>
      <c r="BI17" s="6">
        <v>61</v>
      </c>
      <c r="BJ17" s="6">
        <v>62</v>
      </c>
      <c r="BK17" s="6">
        <v>63</v>
      </c>
      <c r="BL17" s="6">
        <v>64</v>
      </c>
      <c r="BM17" s="18">
        <v>65</v>
      </c>
      <c r="BN17" s="18">
        <v>66</v>
      </c>
    </row>
    <row r="18" spans="1:80" s="96" customFormat="1" ht="123" customHeight="1">
      <c r="A18" s="18">
        <v>506</v>
      </c>
      <c r="B18" s="102" t="s">
        <v>570</v>
      </c>
      <c r="C18" s="118" t="s">
        <v>190</v>
      </c>
      <c r="D18" s="16" t="s">
        <v>8</v>
      </c>
      <c r="E18" s="92" t="s">
        <v>601</v>
      </c>
      <c r="F18" s="16" t="s">
        <v>2035</v>
      </c>
      <c r="G18" s="17" t="s">
        <v>1385</v>
      </c>
      <c r="H18" s="12" t="s">
        <v>1641</v>
      </c>
      <c r="I18" s="12">
        <v>1</v>
      </c>
      <c r="J18" s="19">
        <v>2751501</v>
      </c>
      <c r="K18" s="20">
        <f>J18*1.12</f>
        <v>3081681.12</v>
      </c>
      <c r="L18" s="19">
        <f>I18*J18</f>
        <v>2751501</v>
      </c>
      <c r="M18" s="20">
        <f>L18*1.12</f>
        <v>3081681.12</v>
      </c>
      <c r="N18" s="15">
        <f>I18*K18</f>
        <v>3081681.12</v>
      </c>
      <c r="O18" s="19">
        <v>2751501</v>
      </c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6">
        <v>1</v>
      </c>
      <c r="AQ18" s="23">
        <f>AP18*K18</f>
        <v>3081681.12</v>
      </c>
      <c r="AR18" s="103"/>
      <c r="AS18" s="103"/>
      <c r="AT18" s="103"/>
      <c r="AU18" s="103"/>
      <c r="AV18" s="103"/>
      <c r="AW18" s="103"/>
      <c r="AX18" s="24" t="s">
        <v>1771</v>
      </c>
      <c r="AY18" s="17" t="s">
        <v>755</v>
      </c>
      <c r="AZ18" s="10" t="s">
        <v>2047</v>
      </c>
      <c r="BA18" s="103"/>
      <c r="BB18" s="104">
        <v>0</v>
      </c>
      <c r="BC18" s="16" t="s">
        <v>1809</v>
      </c>
      <c r="BD18" s="16" t="s">
        <v>928</v>
      </c>
      <c r="BE18" s="103"/>
      <c r="BF18" s="16" t="s">
        <v>445</v>
      </c>
      <c r="BG18" s="16" t="s">
        <v>445</v>
      </c>
      <c r="BH18" s="16" t="s">
        <v>446</v>
      </c>
      <c r="BI18" s="16" t="s">
        <v>1576</v>
      </c>
      <c r="BJ18" s="16" t="s">
        <v>2127</v>
      </c>
      <c r="BK18" s="16">
        <v>100</v>
      </c>
      <c r="BL18" s="16" t="s">
        <v>1620</v>
      </c>
      <c r="BM18" s="12">
        <v>740360</v>
      </c>
      <c r="BN18" s="18">
        <v>5510410001</v>
      </c>
      <c r="BO18" s="101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</row>
    <row r="19" spans="1:80" s="99" customFormat="1" ht="117.75" customHeight="1">
      <c r="A19" s="18">
        <v>606</v>
      </c>
      <c r="B19" s="102" t="s">
        <v>570</v>
      </c>
      <c r="C19" s="16" t="s">
        <v>1985</v>
      </c>
      <c r="D19" s="16" t="s">
        <v>1983</v>
      </c>
      <c r="E19" s="16" t="s">
        <v>1207</v>
      </c>
      <c r="F19" s="16" t="s">
        <v>1124</v>
      </c>
      <c r="G19" s="17" t="s">
        <v>1973</v>
      </c>
      <c r="H19" s="12" t="s">
        <v>1641</v>
      </c>
      <c r="I19" s="12">
        <v>7</v>
      </c>
      <c r="J19" s="19">
        <v>1339286</v>
      </c>
      <c r="K19" s="15">
        <f>J19*1.12</f>
        <v>1500000.32</v>
      </c>
      <c r="L19" s="15">
        <f>J19</f>
        <v>1339286</v>
      </c>
      <c r="M19" s="103"/>
      <c r="N19" s="15">
        <v>1500000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6">
        <v>7</v>
      </c>
      <c r="AQ19" s="23">
        <f>N19</f>
        <v>1500000</v>
      </c>
      <c r="AR19" s="103"/>
      <c r="AS19" s="103"/>
      <c r="AT19" s="103"/>
      <c r="AU19" s="103"/>
      <c r="AV19" s="103"/>
      <c r="AW19" s="103"/>
      <c r="AX19" s="24" t="s">
        <v>1980</v>
      </c>
      <c r="AY19" s="17" t="s">
        <v>1981</v>
      </c>
      <c r="AZ19" s="10" t="s">
        <v>2047</v>
      </c>
      <c r="BA19" s="103"/>
      <c r="BB19" s="104">
        <v>50</v>
      </c>
      <c r="BC19" s="16" t="s">
        <v>1809</v>
      </c>
      <c r="BD19" s="16" t="s">
        <v>928</v>
      </c>
      <c r="BE19" s="103"/>
      <c r="BF19" s="16" t="s">
        <v>445</v>
      </c>
      <c r="BG19" s="16" t="s">
        <v>445</v>
      </c>
      <c r="BH19" s="16" t="s">
        <v>446</v>
      </c>
      <c r="BI19" s="16" t="s">
        <v>1576</v>
      </c>
      <c r="BJ19" s="16" t="s">
        <v>2127</v>
      </c>
      <c r="BK19" s="16">
        <v>100</v>
      </c>
      <c r="BL19" s="16"/>
      <c r="BM19" s="12">
        <v>740360</v>
      </c>
      <c r="BN19" s="19">
        <v>5510410001</v>
      </c>
      <c r="BO19" s="115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</row>
    <row r="20" spans="1:80" s="99" customFormat="1" ht="117.75" customHeight="1">
      <c r="A20" s="18">
        <v>607</v>
      </c>
      <c r="B20" s="102" t="s">
        <v>570</v>
      </c>
      <c r="C20" s="16" t="s">
        <v>1985</v>
      </c>
      <c r="D20" s="16" t="s">
        <v>1983</v>
      </c>
      <c r="E20" s="16" t="s">
        <v>1207</v>
      </c>
      <c r="F20" s="16" t="s">
        <v>1124</v>
      </c>
      <c r="G20" s="17" t="s">
        <v>1973</v>
      </c>
      <c r="H20" s="12" t="s">
        <v>1641</v>
      </c>
      <c r="I20" s="12">
        <v>1</v>
      </c>
      <c r="J20" s="19">
        <v>1178571</v>
      </c>
      <c r="K20" s="15">
        <f>J20*1.12</f>
        <v>1319999.52</v>
      </c>
      <c r="L20" s="15">
        <f>J20</f>
        <v>1178571</v>
      </c>
      <c r="M20" s="103"/>
      <c r="N20" s="15">
        <f>K20</f>
        <v>1319999.52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6">
        <v>1</v>
      </c>
      <c r="AQ20" s="23">
        <v>1320000</v>
      </c>
      <c r="AR20" s="103"/>
      <c r="AS20" s="103"/>
      <c r="AT20" s="103"/>
      <c r="AU20" s="103"/>
      <c r="AV20" s="103"/>
      <c r="AW20" s="103"/>
      <c r="AX20" s="24" t="s">
        <v>1614</v>
      </c>
      <c r="AY20" s="17" t="s">
        <v>1615</v>
      </c>
      <c r="AZ20" s="10" t="s">
        <v>2047</v>
      </c>
      <c r="BA20" s="103"/>
      <c r="BB20" s="104">
        <v>50</v>
      </c>
      <c r="BC20" s="16" t="s">
        <v>1809</v>
      </c>
      <c r="BD20" s="16" t="s">
        <v>928</v>
      </c>
      <c r="BE20" s="103"/>
      <c r="BF20" s="16" t="s">
        <v>445</v>
      </c>
      <c r="BG20" s="16" t="s">
        <v>445</v>
      </c>
      <c r="BH20" s="16" t="s">
        <v>446</v>
      </c>
      <c r="BI20" s="16" t="s">
        <v>1576</v>
      </c>
      <c r="BJ20" s="16" t="s">
        <v>2127</v>
      </c>
      <c r="BK20" s="16">
        <v>100</v>
      </c>
      <c r="BL20" s="16"/>
      <c r="BM20" s="12">
        <v>740360</v>
      </c>
      <c r="BN20" s="19">
        <v>5510410001</v>
      </c>
      <c r="BO20" s="115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</row>
    <row r="21" spans="1:78" s="99" customFormat="1" ht="117.75" customHeight="1">
      <c r="A21" s="18">
        <v>608</v>
      </c>
      <c r="B21" s="102" t="s">
        <v>570</v>
      </c>
      <c r="C21" s="16" t="s">
        <v>1616</v>
      </c>
      <c r="D21" s="16" t="s">
        <v>1982</v>
      </c>
      <c r="E21" s="100" t="s">
        <v>1986</v>
      </c>
      <c r="F21" s="16" t="s">
        <v>2035</v>
      </c>
      <c r="G21" s="17" t="s">
        <v>1385</v>
      </c>
      <c r="H21" s="12" t="s">
        <v>1641</v>
      </c>
      <c r="I21" s="12">
        <v>1</v>
      </c>
      <c r="J21" s="22">
        <f>K21/1.12</f>
        <v>1156927.6785714284</v>
      </c>
      <c r="K21" s="15">
        <v>1295759</v>
      </c>
      <c r="L21" s="15">
        <f>I21*J21</f>
        <v>1156927.6785714284</v>
      </c>
      <c r="M21" s="103"/>
      <c r="N21" s="15">
        <f>I21*K21</f>
        <v>1295759</v>
      </c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6">
        <v>1</v>
      </c>
      <c r="AQ21" s="23">
        <f>N21</f>
        <v>1295759</v>
      </c>
      <c r="AR21" s="103"/>
      <c r="AS21" s="103"/>
      <c r="AT21" s="103"/>
      <c r="AU21" s="103"/>
      <c r="AV21" s="103"/>
      <c r="AW21" s="103"/>
      <c r="AX21" s="24" t="s">
        <v>1990</v>
      </c>
      <c r="AY21" s="17" t="s">
        <v>278</v>
      </c>
      <c r="AZ21" s="10" t="s">
        <v>2047</v>
      </c>
      <c r="BA21" s="103"/>
      <c r="BB21" s="104">
        <v>0</v>
      </c>
      <c r="BC21" s="16" t="s">
        <v>1809</v>
      </c>
      <c r="BD21" s="16" t="s">
        <v>928</v>
      </c>
      <c r="BE21" s="103"/>
      <c r="BF21" s="16" t="s">
        <v>445</v>
      </c>
      <c r="BG21" s="16" t="s">
        <v>445</v>
      </c>
      <c r="BH21" s="16" t="s">
        <v>446</v>
      </c>
      <c r="BI21" s="16" t="s">
        <v>1576</v>
      </c>
      <c r="BJ21" s="16" t="s">
        <v>2127</v>
      </c>
      <c r="BK21" s="16">
        <v>100</v>
      </c>
      <c r="BL21" s="16"/>
      <c r="BM21" s="12">
        <v>740360</v>
      </c>
      <c r="BN21" s="10">
        <v>5510410001</v>
      </c>
      <c r="BO21" s="115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</row>
    <row r="22" spans="1:78" s="99" customFormat="1" ht="117.75" customHeight="1">
      <c r="A22" s="18">
        <v>609</v>
      </c>
      <c r="B22" s="102" t="s">
        <v>570</v>
      </c>
      <c r="C22" s="16" t="s">
        <v>1984</v>
      </c>
      <c r="D22" s="16" t="s">
        <v>1988</v>
      </c>
      <c r="E22" s="100" t="s">
        <v>1986</v>
      </c>
      <c r="F22" s="16" t="s">
        <v>2035</v>
      </c>
      <c r="G22" s="17" t="s">
        <v>1385</v>
      </c>
      <c r="H22" s="12" t="s">
        <v>1641</v>
      </c>
      <c r="I22" s="12">
        <v>1</v>
      </c>
      <c r="J22" s="22">
        <f>K22/1.12</f>
        <v>7138164.285714285</v>
      </c>
      <c r="K22" s="15">
        <v>7994744</v>
      </c>
      <c r="L22" s="15">
        <f>I22*J22</f>
        <v>7138164.285714285</v>
      </c>
      <c r="M22" s="103"/>
      <c r="N22" s="15">
        <f>I22*K22</f>
        <v>7994744</v>
      </c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6">
        <v>1</v>
      </c>
      <c r="AQ22" s="23">
        <f>N22</f>
        <v>7994744</v>
      </c>
      <c r="AR22" s="103"/>
      <c r="AS22" s="103"/>
      <c r="AT22" s="103"/>
      <c r="AU22" s="103"/>
      <c r="AV22" s="103"/>
      <c r="AW22" s="103"/>
      <c r="AX22" s="24" t="s">
        <v>1990</v>
      </c>
      <c r="AY22" s="17" t="s">
        <v>278</v>
      </c>
      <c r="AZ22" s="10" t="s">
        <v>2047</v>
      </c>
      <c r="BA22" s="103"/>
      <c r="BB22" s="104">
        <v>0</v>
      </c>
      <c r="BC22" s="16" t="s">
        <v>1809</v>
      </c>
      <c r="BD22" s="16" t="s">
        <v>928</v>
      </c>
      <c r="BE22" s="103"/>
      <c r="BF22" s="16" t="s">
        <v>445</v>
      </c>
      <c r="BG22" s="16" t="s">
        <v>445</v>
      </c>
      <c r="BH22" s="16" t="s">
        <v>446</v>
      </c>
      <c r="BI22" s="16" t="s">
        <v>1576</v>
      </c>
      <c r="BJ22" s="16" t="s">
        <v>2127</v>
      </c>
      <c r="BK22" s="16">
        <v>100</v>
      </c>
      <c r="BL22" s="16"/>
      <c r="BM22" s="12">
        <v>740360</v>
      </c>
      <c r="BN22" s="10">
        <v>5510410001</v>
      </c>
      <c r="BO22" s="115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</row>
    <row r="23" spans="1:67" ht="18.75">
      <c r="A23" s="7"/>
      <c r="B23" s="114"/>
      <c r="C23" s="43"/>
      <c r="D23" s="43"/>
      <c r="E23" s="43"/>
      <c r="F23" s="43"/>
      <c r="G23" s="44"/>
      <c r="H23" s="45"/>
      <c r="I23" s="45"/>
      <c r="J23" s="46"/>
      <c r="K23" s="47"/>
      <c r="L23" s="62"/>
      <c r="M23" s="38"/>
      <c r="N23" s="62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43"/>
      <c r="AQ23" s="48"/>
      <c r="AR23" s="115"/>
      <c r="AS23" s="115"/>
      <c r="AT23" s="115"/>
      <c r="AU23" s="115"/>
      <c r="AV23" s="115"/>
      <c r="AW23" s="115"/>
      <c r="AX23" s="49"/>
      <c r="AY23" s="44"/>
      <c r="AZ23" s="50"/>
      <c r="BA23" s="115"/>
      <c r="BB23" s="116"/>
      <c r="BC23" s="43"/>
      <c r="BD23" s="43"/>
      <c r="BE23" s="115"/>
      <c r="BF23" s="43"/>
      <c r="BG23" s="43"/>
      <c r="BH23" s="43"/>
      <c r="BI23" s="43"/>
      <c r="BJ23" s="43"/>
      <c r="BK23" s="43"/>
      <c r="BL23" s="43"/>
      <c r="BM23" s="45"/>
      <c r="BN23" s="7"/>
      <c r="BO23" s="101"/>
    </row>
    <row r="24" spans="1:67" ht="18.75">
      <c r="A24" s="7"/>
      <c r="B24" s="114"/>
      <c r="C24" s="43"/>
      <c r="D24" s="43"/>
      <c r="E24" s="43"/>
      <c r="F24" s="43"/>
      <c r="G24" s="44"/>
      <c r="H24" s="45"/>
      <c r="I24" s="45"/>
      <c r="J24" s="46"/>
      <c r="K24" s="47"/>
      <c r="L24" s="37"/>
      <c r="M24" s="38"/>
      <c r="N24" s="37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43"/>
      <c r="AQ24" s="48"/>
      <c r="AR24" s="115"/>
      <c r="AS24" s="115"/>
      <c r="AT24" s="115"/>
      <c r="AU24" s="115"/>
      <c r="AV24" s="115"/>
      <c r="AW24" s="115"/>
      <c r="AX24" s="49"/>
      <c r="AY24" s="44"/>
      <c r="AZ24" s="50"/>
      <c r="BA24" s="115"/>
      <c r="BB24" s="116"/>
      <c r="BC24" s="43"/>
      <c r="BD24" s="43"/>
      <c r="BE24" s="115"/>
      <c r="BF24" s="43"/>
      <c r="BG24" s="43"/>
      <c r="BH24" s="43"/>
      <c r="BI24" s="43"/>
      <c r="BJ24" s="43"/>
      <c r="BK24" s="43"/>
      <c r="BL24" s="43"/>
      <c r="BM24" s="45"/>
      <c r="BN24" s="7"/>
      <c r="BO24" s="101"/>
    </row>
    <row r="25" spans="2:67" ht="15">
      <c r="B25" s="101"/>
      <c r="C25" s="101"/>
      <c r="D25" s="101"/>
      <c r="E25" s="101"/>
      <c r="F25" s="36"/>
      <c r="G25" s="36"/>
      <c r="H25" s="36"/>
      <c r="I25" s="36"/>
      <c r="J25" s="36"/>
      <c r="K25" s="36"/>
      <c r="L25" s="36"/>
      <c r="M25" s="36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</row>
    <row r="26" spans="2:67" ht="15">
      <c r="B26" s="101"/>
      <c r="C26" s="101"/>
      <c r="D26" s="101"/>
      <c r="E26" s="101"/>
      <c r="F26" s="36" t="s">
        <v>1622</v>
      </c>
      <c r="G26" s="36"/>
      <c r="H26" s="36"/>
      <c r="I26" s="36"/>
      <c r="J26" s="36"/>
      <c r="K26" s="36"/>
      <c r="L26" s="36"/>
      <c r="M26" s="36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</row>
    <row r="27" spans="2:67" ht="15">
      <c r="B27" s="101"/>
      <c r="C27" s="101"/>
      <c r="D27" s="101"/>
      <c r="E27" s="101"/>
      <c r="F27" s="36" t="s">
        <v>153</v>
      </c>
      <c r="G27" s="36"/>
      <c r="H27" s="36"/>
      <c r="I27" s="36"/>
      <c r="J27" s="36"/>
      <c r="K27" s="36"/>
      <c r="L27" s="36"/>
      <c r="M27" s="36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</row>
    <row r="28" spans="2:67" ht="15">
      <c r="B28" s="101"/>
      <c r="C28" s="101"/>
      <c r="D28" s="101"/>
      <c r="E28" s="101"/>
      <c r="F28" s="36"/>
      <c r="G28" s="36"/>
      <c r="H28" s="36"/>
      <c r="I28" s="36"/>
      <c r="J28" s="36"/>
      <c r="K28" s="36"/>
      <c r="L28" s="36"/>
      <c r="M28" s="36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</row>
    <row r="29" spans="2:67" ht="15">
      <c r="B29" s="101"/>
      <c r="C29" s="101"/>
      <c r="D29" s="101"/>
      <c r="E29" s="101"/>
      <c r="F29" s="36" t="s">
        <v>174</v>
      </c>
      <c r="G29" s="36"/>
      <c r="H29" s="36"/>
      <c r="I29" s="36"/>
      <c r="J29" s="36"/>
      <c r="K29" s="36"/>
      <c r="L29" s="36"/>
      <c r="M29" s="36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17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</row>
    <row r="30" spans="2:67" ht="15">
      <c r="B30" s="101"/>
      <c r="C30" s="101"/>
      <c r="D30" s="101"/>
      <c r="E30" s="101"/>
      <c r="F30" s="36"/>
      <c r="G30" s="36"/>
      <c r="H30" s="36"/>
      <c r="I30" s="36"/>
      <c r="J30" s="36"/>
      <c r="K30" s="36"/>
      <c r="L30" s="36"/>
      <c r="M30" s="36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</row>
    <row r="31" spans="2:67" ht="15">
      <c r="B31" s="101"/>
      <c r="C31" s="101"/>
      <c r="D31" s="101"/>
      <c r="E31" s="101"/>
      <c r="F31" s="36" t="s">
        <v>175</v>
      </c>
      <c r="G31" s="36"/>
      <c r="H31" s="36"/>
      <c r="I31" s="36"/>
      <c r="J31" s="36"/>
      <c r="K31" s="36"/>
      <c r="L31" s="36"/>
      <c r="M31" s="36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</row>
    <row r="32" spans="2:67" ht="30.75" customHeight="1">
      <c r="B32" s="101"/>
      <c r="C32" s="101"/>
      <c r="D32" s="101"/>
      <c r="E32" s="101"/>
      <c r="F32" s="36" t="s">
        <v>176</v>
      </c>
      <c r="G32" s="36"/>
      <c r="H32" s="36" t="s">
        <v>127</v>
      </c>
      <c r="I32" s="36"/>
      <c r="J32" s="36"/>
      <c r="K32" s="36"/>
      <c r="L32" s="36"/>
      <c r="M32" s="36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</row>
    <row r="33" spans="2:66" ht="18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2:66" ht="18">
      <c r="B34" s="3"/>
      <c r="C34" s="3"/>
      <c r="D34" s="3"/>
      <c r="E34" s="3"/>
      <c r="G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2:66" ht="18">
      <c r="B35" s="3"/>
      <c r="C35" s="3"/>
      <c r="D35" s="3"/>
      <c r="E35" s="3"/>
      <c r="F35" s="3" t="s">
        <v>1875</v>
      </c>
      <c r="G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</sheetData>
  <sheetProtection/>
  <mergeCells count="87">
    <mergeCell ref="A13:A16"/>
    <mergeCell ref="I13:I16"/>
    <mergeCell ref="H13:H16"/>
    <mergeCell ref="E13:E16"/>
    <mergeCell ref="F13:F16"/>
    <mergeCell ref="T14:U14"/>
    <mergeCell ref="J13:J16"/>
    <mergeCell ref="N13:N16"/>
    <mergeCell ref="AJ13:AK13"/>
    <mergeCell ref="AJ14:AK14"/>
    <mergeCell ref="AJ15:AK15"/>
    <mergeCell ref="R14:S14"/>
    <mergeCell ref="R13:S13"/>
    <mergeCell ref="R15:S15"/>
    <mergeCell ref="P14:Q14"/>
    <mergeCell ref="B11:I11"/>
    <mergeCell ref="P13:Q13"/>
    <mergeCell ref="M13:M16"/>
    <mergeCell ref="L13:L16"/>
    <mergeCell ref="B12:H12"/>
    <mergeCell ref="G13:G16"/>
    <mergeCell ref="C13:C16"/>
    <mergeCell ref="B13:B16"/>
    <mergeCell ref="O13:O16"/>
    <mergeCell ref="D13:D16"/>
    <mergeCell ref="B2:I2"/>
    <mergeCell ref="B3:I3"/>
    <mergeCell ref="B10:I10"/>
    <mergeCell ref="B4:K4"/>
    <mergeCell ref="AP13:AQ13"/>
    <mergeCell ref="AP14:AQ14"/>
    <mergeCell ref="AP15:AQ15"/>
    <mergeCell ref="AR13:AS13"/>
    <mergeCell ref="AR14:AS14"/>
    <mergeCell ref="AR15:AS15"/>
    <mergeCell ref="AN14:AO14"/>
    <mergeCell ref="AN15:AO15"/>
    <mergeCell ref="AN13:AO13"/>
    <mergeCell ref="AL13:AM13"/>
    <mergeCell ref="AL14:AM14"/>
    <mergeCell ref="AL15:AM15"/>
    <mergeCell ref="AH15:AI15"/>
    <mergeCell ref="K13:K16"/>
    <mergeCell ref="X13:Y13"/>
    <mergeCell ref="X15:Y15"/>
    <mergeCell ref="X14:Y14"/>
    <mergeCell ref="T13:U13"/>
    <mergeCell ref="T15:U15"/>
    <mergeCell ref="V13:W13"/>
    <mergeCell ref="V15:W15"/>
    <mergeCell ref="V14:W14"/>
    <mergeCell ref="P15:Q15"/>
    <mergeCell ref="AB15:AC15"/>
    <mergeCell ref="AX13:AX16"/>
    <mergeCell ref="Z13:AA13"/>
    <mergeCell ref="Z14:AA14"/>
    <mergeCell ref="Z15:AA15"/>
    <mergeCell ref="AD14:AE14"/>
    <mergeCell ref="AD15:AE15"/>
    <mergeCell ref="AF15:AG15"/>
    <mergeCell ref="AH13:AI13"/>
    <mergeCell ref="AH14:AI14"/>
    <mergeCell ref="AF13:AG13"/>
    <mergeCell ref="AF14:AG14"/>
    <mergeCell ref="AB13:AC13"/>
    <mergeCell ref="AB14:AC14"/>
    <mergeCell ref="AD13:AE13"/>
    <mergeCell ref="BH13:BH16"/>
    <mergeCell ref="BK13:BK16"/>
    <mergeCell ref="AY13:AY16"/>
    <mergeCell ref="AZ13:AZ16"/>
    <mergeCell ref="BB13:BB16"/>
    <mergeCell ref="BC13:BC16"/>
    <mergeCell ref="BJ13:BJ16"/>
    <mergeCell ref="BD13:BD16"/>
    <mergeCell ref="BE13:BE16"/>
    <mergeCell ref="BF13:BF16"/>
    <mergeCell ref="AT15:AU15"/>
    <mergeCell ref="BM13:BM16"/>
    <mergeCell ref="BN13:BN16"/>
    <mergeCell ref="BL13:BL16"/>
    <mergeCell ref="BI13:BI16"/>
    <mergeCell ref="AT13:AU13"/>
    <mergeCell ref="AT14:AU14"/>
    <mergeCell ref="AV13:AW15"/>
    <mergeCell ref="BA13:BA16"/>
    <mergeCell ref="BG13:BG16"/>
  </mergeCells>
  <printOptions horizontalCentered="1"/>
  <pageMargins left="0.3937007874015748" right="0.3937007874015748" top="1.3779527559055118" bottom="0.5511811023622047" header="0.5118110236220472" footer="0.5118110236220472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B41"/>
  <sheetViews>
    <sheetView zoomScale="75" zoomScaleNormal="75" zoomScaleSheetLayoutView="75" workbookViewId="0" topLeftCell="A5">
      <pane ySplit="14" topLeftCell="BM19" activePane="bottomLeft" state="frozen"/>
      <selection pane="topLeft" activeCell="A5" sqref="A5"/>
      <selection pane="bottomLeft" activeCell="L20" sqref="L20"/>
    </sheetView>
  </sheetViews>
  <sheetFormatPr defaultColWidth="9.00390625" defaultRowHeight="12.75"/>
  <cols>
    <col min="1" max="1" width="5.375" style="4" customWidth="1"/>
    <col min="2" max="3" width="14.875" style="4" customWidth="1"/>
    <col min="4" max="4" width="13.375" style="4" customWidth="1"/>
    <col min="5" max="5" width="15.875" style="4" customWidth="1"/>
    <col min="6" max="6" width="12.625" style="4" customWidth="1"/>
    <col min="7" max="7" width="8.625" style="4" customWidth="1"/>
    <col min="8" max="8" width="9.375" style="4" customWidth="1"/>
    <col min="9" max="9" width="10.875" style="4" customWidth="1"/>
    <col min="10" max="10" width="13.00390625" style="4" customWidth="1"/>
    <col min="11" max="11" width="11.625" style="4" customWidth="1"/>
    <col min="12" max="12" width="14.00390625" style="4" customWidth="1"/>
    <col min="13" max="13" width="12.375" style="4" customWidth="1"/>
    <col min="14" max="14" width="12.875" style="4" customWidth="1"/>
    <col min="15" max="15" width="12.375" style="4" customWidth="1"/>
    <col min="16" max="18" width="12.375" style="4" hidden="1" customWidth="1"/>
    <col min="19" max="19" width="13.375" style="4" hidden="1" customWidth="1"/>
    <col min="20" max="41" width="12.375" style="4" hidden="1" customWidth="1"/>
    <col min="42" max="42" width="10.00390625" style="4" customWidth="1"/>
    <col min="43" max="43" width="12.625" style="4" customWidth="1"/>
    <col min="44" max="44" width="8.875" style="4" hidden="1" customWidth="1"/>
    <col min="45" max="45" width="12.875" style="4" hidden="1" customWidth="1"/>
    <col min="46" max="46" width="9.625" style="4" hidden="1" customWidth="1"/>
    <col min="47" max="47" width="12.75390625" style="4" hidden="1" customWidth="1"/>
    <col min="48" max="49" width="9.25390625" style="4" hidden="1" customWidth="1"/>
    <col min="50" max="50" width="10.75390625" style="4" customWidth="1"/>
    <col min="51" max="51" width="13.125" style="4" customWidth="1"/>
    <col min="52" max="53" width="11.25390625" style="4" customWidth="1"/>
    <col min="54" max="54" width="8.125" style="4" customWidth="1"/>
    <col min="55" max="55" width="8.375" style="4" customWidth="1"/>
    <col min="56" max="56" width="10.375" style="4" customWidth="1"/>
    <col min="57" max="57" width="11.375" style="4" customWidth="1"/>
    <col min="58" max="58" width="8.375" style="4" customWidth="1"/>
    <col min="59" max="59" width="7.125" style="4" customWidth="1"/>
    <col min="60" max="60" width="9.25390625" style="4" customWidth="1"/>
    <col min="61" max="61" width="7.25390625" style="4" customWidth="1"/>
    <col min="62" max="62" width="8.00390625" style="4" customWidth="1"/>
    <col min="63" max="63" width="7.625" style="4" customWidth="1"/>
    <col min="64" max="64" width="9.625" style="4" customWidth="1"/>
    <col min="65" max="65" width="9.25390625" style="4" hidden="1" customWidth="1"/>
    <col min="66" max="66" width="12.75390625" style="4" hidden="1" customWidth="1"/>
    <col min="67" max="67" width="14.875" style="4" bestFit="1" customWidth="1"/>
    <col min="68" max="16384" width="9.125" style="4" customWidth="1"/>
  </cols>
  <sheetData>
    <row r="2" spans="2:67" s="51" customFormat="1" ht="19.5" customHeight="1">
      <c r="B2" s="188" t="s">
        <v>822</v>
      </c>
      <c r="C2" s="188"/>
      <c r="D2" s="188"/>
      <c r="E2" s="188"/>
      <c r="F2" s="188"/>
      <c r="G2" s="188"/>
      <c r="H2" s="188"/>
      <c r="I2" s="18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2:67" s="51" customFormat="1" ht="19.5" customHeight="1">
      <c r="B3" s="188" t="s">
        <v>1682</v>
      </c>
      <c r="C3" s="188"/>
      <c r="D3" s="188"/>
      <c r="E3" s="188"/>
      <c r="F3" s="188"/>
      <c r="G3" s="188"/>
      <c r="H3" s="188"/>
      <c r="I3" s="18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2:67" s="51" customFormat="1" ht="21" customHeight="1">
      <c r="B4" s="188" t="s">
        <v>1081</v>
      </c>
      <c r="C4" s="188"/>
      <c r="D4" s="188"/>
      <c r="E4" s="188"/>
      <c r="F4" s="188"/>
      <c r="G4" s="188"/>
      <c r="H4" s="188"/>
      <c r="I4" s="188"/>
      <c r="J4" s="188"/>
      <c r="K4" s="18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2:67" s="51" customFormat="1" ht="21" customHeight="1">
      <c r="B5" s="97"/>
      <c r="C5" s="97"/>
      <c r="D5" s="97"/>
      <c r="E5" s="97"/>
      <c r="F5" s="97"/>
      <c r="G5" s="97"/>
      <c r="H5" s="97"/>
      <c r="I5" s="97"/>
      <c r="J5" s="97"/>
      <c r="K5" s="97"/>
      <c r="L5" s="7"/>
      <c r="M5" s="7"/>
      <c r="N5" s="7"/>
      <c r="O5" s="120" t="s">
        <v>783</v>
      </c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2:67" s="51" customFormat="1" ht="21" customHeight="1">
      <c r="B6" s="97"/>
      <c r="C6" s="97"/>
      <c r="D6" s="97"/>
      <c r="E6" s="97"/>
      <c r="F6" s="97"/>
      <c r="G6" s="97"/>
      <c r="H6" s="97"/>
      <c r="I6" s="97"/>
      <c r="J6" s="97"/>
      <c r="K6" s="97"/>
      <c r="L6" s="7"/>
      <c r="M6" s="7"/>
      <c r="N6" s="7"/>
      <c r="O6" s="120" t="s">
        <v>1617</v>
      </c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2:67" s="51" customFormat="1" ht="21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7"/>
      <c r="M7" s="7"/>
      <c r="N7" s="7"/>
      <c r="O7" s="120" t="s">
        <v>446</v>
      </c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2:67" s="51" customFormat="1" ht="21" customHeight="1">
      <c r="B8" s="97"/>
      <c r="C8" s="97"/>
      <c r="D8" s="97"/>
      <c r="E8" s="97"/>
      <c r="F8" s="97"/>
      <c r="G8" s="97"/>
      <c r="H8" s="97"/>
      <c r="I8" s="97"/>
      <c r="J8" s="97"/>
      <c r="K8" s="97"/>
      <c r="L8" s="7"/>
      <c r="M8" s="7"/>
      <c r="N8" s="7"/>
      <c r="O8" s="120" t="s">
        <v>1618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9" spans="2:67" s="51" customFormat="1" ht="21" customHeight="1">
      <c r="B9" s="97"/>
      <c r="C9" s="97"/>
      <c r="D9" s="97"/>
      <c r="E9" s="97"/>
      <c r="F9" s="97"/>
      <c r="G9" s="97"/>
      <c r="H9" s="97"/>
      <c r="I9" s="97"/>
      <c r="J9" s="97"/>
      <c r="K9" s="97"/>
      <c r="L9" s="7"/>
      <c r="M9" s="7"/>
      <c r="N9" s="7"/>
      <c r="O9" s="120" t="s">
        <v>1619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2:67" s="51" customFormat="1" ht="18.75" customHeight="1">
      <c r="B10" s="188" t="s">
        <v>285</v>
      </c>
      <c r="C10" s="188"/>
      <c r="D10" s="188"/>
      <c r="E10" s="188"/>
      <c r="F10" s="188"/>
      <c r="G10" s="188"/>
      <c r="H10" s="188"/>
      <c r="I10" s="188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2:67" s="51" customFormat="1" ht="15.75">
      <c r="B11" s="188" t="s">
        <v>286</v>
      </c>
      <c r="C11" s="188"/>
      <c r="D11" s="188"/>
      <c r="E11" s="188"/>
      <c r="F11" s="188"/>
      <c r="G11" s="188"/>
      <c r="H11" s="188"/>
      <c r="I11" s="18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2:67" ht="12.75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</row>
    <row r="13" spans="2:53" s="5" customFormat="1" ht="15.75" customHeight="1">
      <c r="B13" s="189" t="s">
        <v>967</v>
      </c>
      <c r="C13" s="189"/>
      <c r="D13" s="189"/>
      <c r="E13" s="189"/>
      <c r="F13" s="189"/>
      <c r="G13" s="189"/>
      <c r="H13" s="189"/>
      <c r="AZ13" s="52"/>
      <c r="BA13" s="52"/>
    </row>
    <row r="14" spans="1:66" s="5" customFormat="1" ht="51.75" customHeight="1">
      <c r="A14" s="194" t="s">
        <v>2030</v>
      </c>
      <c r="B14" s="191" t="s">
        <v>1446</v>
      </c>
      <c r="C14" s="191" t="s">
        <v>1071</v>
      </c>
      <c r="D14" s="191" t="s">
        <v>2148</v>
      </c>
      <c r="E14" s="191" t="s">
        <v>1437</v>
      </c>
      <c r="F14" s="191" t="s">
        <v>2149</v>
      </c>
      <c r="G14" s="191" t="s">
        <v>1447</v>
      </c>
      <c r="H14" s="191" t="s">
        <v>1448</v>
      </c>
      <c r="I14" s="193" t="s">
        <v>1449</v>
      </c>
      <c r="J14" s="193" t="s">
        <v>808</v>
      </c>
      <c r="K14" s="193" t="s">
        <v>809</v>
      </c>
      <c r="L14" s="193" t="s">
        <v>1453</v>
      </c>
      <c r="M14" s="193" t="s">
        <v>1452</v>
      </c>
      <c r="N14" s="193" t="s">
        <v>1451</v>
      </c>
      <c r="O14" s="193" t="s">
        <v>1454</v>
      </c>
      <c r="P14" s="191" t="s">
        <v>2146</v>
      </c>
      <c r="Q14" s="191"/>
      <c r="R14" s="191" t="s">
        <v>2146</v>
      </c>
      <c r="S14" s="191"/>
      <c r="T14" s="191" t="s">
        <v>2146</v>
      </c>
      <c r="U14" s="191"/>
      <c r="V14" s="191" t="s">
        <v>2146</v>
      </c>
      <c r="W14" s="191"/>
      <c r="X14" s="191" t="s">
        <v>2146</v>
      </c>
      <c r="Y14" s="191"/>
      <c r="Z14" s="191" t="s">
        <v>2146</v>
      </c>
      <c r="AA14" s="191"/>
      <c r="AB14" s="191" t="s">
        <v>2146</v>
      </c>
      <c r="AC14" s="191"/>
      <c r="AD14" s="191" t="s">
        <v>2146</v>
      </c>
      <c r="AE14" s="191"/>
      <c r="AF14" s="191" t="s">
        <v>2146</v>
      </c>
      <c r="AG14" s="191"/>
      <c r="AH14" s="191" t="s">
        <v>2146</v>
      </c>
      <c r="AI14" s="191"/>
      <c r="AJ14" s="191" t="s">
        <v>2146</v>
      </c>
      <c r="AK14" s="191"/>
      <c r="AL14" s="191" t="s">
        <v>2146</v>
      </c>
      <c r="AM14" s="191"/>
      <c r="AN14" s="191" t="s">
        <v>2146</v>
      </c>
      <c r="AO14" s="191"/>
      <c r="AP14" s="191" t="s">
        <v>2146</v>
      </c>
      <c r="AQ14" s="191"/>
      <c r="AR14" s="191" t="s">
        <v>2146</v>
      </c>
      <c r="AS14" s="191"/>
      <c r="AT14" s="191" t="s">
        <v>2146</v>
      </c>
      <c r="AU14" s="191"/>
      <c r="AV14" s="191" t="s">
        <v>2144</v>
      </c>
      <c r="AW14" s="191"/>
      <c r="AX14" s="191" t="s">
        <v>2150</v>
      </c>
      <c r="AY14" s="191" t="s">
        <v>1450</v>
      </c>
      <c r="AZ14" s="191" t="s">
        <v>2062</v>
      </c>
      <c r="BA14" s="191" t="s">
        <v>807</v>
      </c>
      <c r="BB14" s="191" t="s">
        <v>1455</v>
      </c>
      <c r="BC14" s="191" t="s">
        <v>2116</v>
      </c>
      <c r="BD14" s="191" t="s">
        <v>2117</v>
      </c>
      <c r="BE14" s="191" t="s">
        <v>2118</v>
      </c>
      <c r="BF14" s="191" t="s">
        <v>2119</v>
      </c>
      <c r="BG14" s="191" t="s">
        <v>2120</v>
      </c>
      <c r="BH14" s="191" t="s">
        <v>2121</v>
      </c>
      <c r="BI14" s="191" t="s">
        <v>2122</v>
      </c>
      <c r="BJ14" s="191" t="s">
        <v>2123</v>
      </c>
      <c r="BK14" s="191" t="s">
        <v>2124</v>
      </c>
      <c r="BL14" s="191" t="s">
        <v>2125</v>
      </c>
      <c r="BM14" s="191" t="s">
        <v>1700</v>
      </c>
      <c r="BN14" s="191" t="s">
        <v>853</v>
      </c>
    </row>
    <row r="15" spans="1:66" s="5" customFormat="1" ht="22.5" customHeight="1">
      <c r="A15" s="194"/>
      <c r="B15" s="191"/>
      <c r="C15" s="191"/>
      <c r="D15" s="191"/>
      <c r="E15" s="191"/>
      <c r="F15" s="191"/>
      <c r="G15" s="191"/>
      <c r="H15" s="191"/>
      <c r="I15" s="193"/>
      <c r="J15" s="193"/>
      <c r="K15" s="193"/>
      <c r="L15" s="193"/>
      <c r="M15" s="193"/>
      <c r="N15" s="193"/>
      <c r="O15" s="193"/>
      <c r="P15" s="191" t="s">
        <v>2128</v>
      </c>
      <c r="Q15" s="191"/>
      <c r="R15" s="192" t="s">
        <v>2145</v>
      </c>
      <c r="S15" s="192"/>
      <c r="T15" s="192" t="s">
        <v>1324</v>
      </c>
      <c r="U15" s="192"/>
      <c r="V15" s="192" t="s">
        <v>133</v>
      </c>
      <c r="W15" s="192"/>
      <c r="X15" s="192" t="s">
        <v>134</v>
      </c>
      <c r="Y15" s="192"/>
      <c r="Z15" s="192" t="s">
        <v>135</v>
      </c>
      <c r="AA15" s="192"/>
      <c r="AB15" s="192" t="s">
        <v>136</v>
      </c>
      <c r="AC15" s="192"/>
      <c r="AD15" s="192" t="s">
        <v>137</v>
      </c>
      <c r="AE15" s="192"/>
      <c r="AF15" s="192" t="s">
        <v>138</v>
      </c>
      <c r="AG15" s="192"/>
      <c r="AH15" s="192" t="s">
        <v>139</v>
      </c>
      <c r="AI15" s="192"/>
      <c r="AJ15" s="192" t="s">
        <v>140</v>
      </c>
      <c r="AK15" s="192"/>
      <c r="AL15" s="192" t="s">
        <v>141</v>
      </c>
      <c r="AM15" s="192"/>
      <c r="AN15" s="192" t="s">
        <v>269</v>
      </c>
      <c r="AO15" s="192"/>
      <c r="AP15" s="192" t="s">
        <v>270</v>
      </c>
      <c r="AQ15" s="192"/>
      <c r="AR15" s="192" t="s">
        <v>2142</v>
      </c>
      <c r="AS15" s="192"/>
      <c r="AT15" s="192" t="s">
        <v>2147</v>
      </c>
      <c r="AU15" s="192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</row>
    <row r="16" spans="1:66" s="5" customFormat="1" ht="14.25" customHeight="1">
      <c r="A16" s="194"/>
      <c r="B16" s="191"/>
      <c r="C16" s="191"/>
      <c r="D16" s="191"/>
      <c r="E16" s="191"/>
      <c r="F16" s="191"/>
      <c r="G16" s="191"/>
      <c r="H16" s="191"/>
      <c r="I16" s="193"/>
      <c r="J16" s="193"/>
      <c r="K16" s="193"/>
      <c r="L16" s="193"/>
      <c r="M16" s="193"/>
      <c r="N16" s="193"/>
      <c r="O16" s="193"/>
      <c r="P16" s="191" t="s">
        <v>2143</v>
      </c>
      <c r="Q16" s="191"/>
      <c r="R16" s="191" t="s">
        <v>2143</v>
      </c>
      <c r="S16" s="191"/>
      <c r="T16" s="191" t="s">
        <v>2143</v>
      </c>
      <c r="U16" s="191"/>
      <c r="V16" s="191" t="s">
        <v>2143</v>
      </c>
      <c r="W16" s="191"/>
      <c r="X16" s="191" t="s">
        <v>2143</v>
      </c>
      <c r="Y16" s="191"/>
      <c r="Z16" s="191" t="s">
        <v>2143</v>
      </c>
      <c r="AA16" s="191"/>
      <c r="AB16" s="191" t="s">
        <v>2143</v>
      </c>
      <c r="AC16" s="191"/>
      <c r="AD16" s="191" t="s">
        <v>2143</v>
      </c>
      <c r="AE16" s="191"/>
      <c r="AF16" s="191" t="s">
        <v>2143</v>
      </c>
      <c r="AG16" s="191"/>
      <c r="AH16" s="191" t="s">
        <v>2143</v>
      </c>
      <c r="AI16" s="191"/>
      <c r="AJ16" s="191" t="s">
        <v>2143</v>
      </c>
      <c r="AK16" s="191"/>
      <c r="AL16" s="191" t="s">
        <v>2143</v>
      </c>
      <c r="AM16" s="191"/>
      <c r="AN16" s="191" t="s">
        <v>2143</v>
      </c>
      <c r="AO16" s="191"/>
      <c r="AP16" s="191" t="s">
        <v>2143</v>
      </c>
      <c r="AQ16" s="191"/>
      <c r="AR16" s="191" t="s">
        <v>2143</v>
      </c>
      <c r="AS16" s="191"/>
      <c r="AT16" s="191" t="s">
        <v>2143</v>
      </c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</row>
    <row r="17" spans="1:66" s="2" customFormat="1" ht="74.25" customHeight="1">
      <c r="A17" s="194"/>
      <c r="B17" s="191"/>
      <c r="C17" s="191"/>
      <c r="D17" s="191"/>
      <c r="E17" s="191"/>
      <c r="F17" s="191"/>
      <c r="G17" s="191"/>
      <c r="H17" s="191"/>
      <c r="I17" s="193"/>
      <c r="J17" s="193"/>
      <c r="K17" s="193"/>
      <c r="L17" s="193"/>
      <c r="M17" s="193"/>
      <c r="N17" s="193"/>
      <c r="O17" s="193"/>
      <c r="P17" s="1" t="s">
        <v>1449</v>
      </c>
      <c r="Q17" s="1" t="s">
        <v>1451</v>
      </c>
      <c r="R17" s="1" t="s">
        <v>1449</v>
      </c>
      <c r="S17" s="1" t="s">
        <v>1451</v>
      </c>
      <c r="T17" s="1" t="s">
        <v>1449</v>
      </c>
      <c r="U17" s="1" t="s">
        <v>1451</v>
      </c>
      <c r="V17" s="1" t="s">
        <v>1449</v>
      </c>
      <c r="W17" s="1" t="s">
        <v>1451</v>
      </c>
      <c r="X17" s="1" t="s">
        <v>1449</v>
      </c>
      <c r="Y17" s="1" t="s">
        <v>1451</v>
      </c>
      <c r="Z17" s="1" t="s">
        <v>1449</v>
      </c>
      <c r="AA17" s="1" t="s">
        <v>1451</v>
      </c>
      <c r="AB17" s="1" t="s">
        <v>1449</v>
      </c>
      <c r="AC17" s="1" t="s">
        <v>1451</v>
      </c>
      <c r="AD17" s="1" t="s">
        <v>1449</v>
      </c>
      <c r="AE17" s="1" t="s">
        <v>1451</v>
      </c>
      <c r="AF17" s="1" t="s">
        <v>1449</v>
      </c>
      <c r="AG17" s="1" t="s">
        <v>1451</v>
      </c>
      <c r="AH17" s="1" t="s">
        <v>1449</v>
      </c>
      <c r="AI17" s="1" t="s">
        <v>1451</v>
      </c>
      <c r="AJ17" s="1" t="s">
        <v>1449</v>
      </c>
      <c r="AK17" s="1" t="s">
        <v>1451</v>
      </c>
      <c r="AL17" s="1" t="s">
        <v>1449</v>
      </c>
      <c r="AM17" s="1" t="s">
        <v>1451</v>
      </c>
      <c r="AN17" s="1" t="s">
        <v>1449</v>
      </c>
      <c r="AO17" s="1" t="s">
        <v>1451</v>
      </c>
      <c r="AP17" s="1" t="s">
        <v>1449</v>
      </c>
      <c r="AQ17" s="1" t="s">
        <v>1451</v>
      </c>
      <c r="AR17" s="1" t="s">
        <v>1449</v>
      </c>
      <c r="AS17" s="1" t="s">
        <v>1451</v>
      </c>
      <c r="AT17" s="1" t="s">
        <v>1449</v>
      </c>
      <c r="AU17" s="1" t="s">
        <v>1451</v>
      </c>
      <c r="AV17" s="1" t="s">
        <v>1449</v>
      </c>
      <c r="AW17" s="1" t="s">
        <v>1451</v>
      </c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</row>
    <row r="18" spans="1:66" s="5" customFormat="1" ht="12.75">
      <c r="A18" s="5">
        <v>1</v>
      </c>
      <c r="B18" s="6">
        <v>2</v>
      </c>
      <c r="C18" s="6">
        <v>4</v>
      </c>
      <c r="D18" s="6">
        <v>4</v>
      </c>
      <c r="E18" s="6">
        <v>6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  <c r="M18" s="6">
        <v>13</v>
      </c>
      <c r="N18" s="6">
        <v>14</v>
      </c>
      <c r="O18" s="6">
        <v>15</v>
      </c>
      <c r="P18" s="6">
        <v>16</v>
      </c>
      <c r="Q18" s="6">
        <v>17</v>
      </c>
      <c r="R18" s="6">
        <v>18</v>
      </c>
      <c r="S18" s="6">
        <v>19</v>
      </c>
      <c r="T18" s="6">
        <v>20</v>
      </c>
      <c r="U18" s="6">
        <v>21</v>
      </c>
      <c r="V18" s="6">
        <v>22</v>
      </c>
      <c r="W18" s="6">
        <v>23</v>
      </c>
      <c r="X18" s="6">
        <v>24</v>
      </c>
      <c r="Y18" s="6">
        <v>25</v>
      </c>
      <c r="Z18" s="6">
        <v>26</v>
      </c>
      <c r="AA18" s="6">
        <v>27</v>
      </c>
      <c r="AB18" s="6">
        <v>28</v>
      </c>
      <c r="AC18" s="6">
        <v>29</v>
      </c>
      <c r="AD18" s="6">
        <v>30</v>
      </c>
      <c r="AE18" s="6">
        <v>31</v>
      </c>
      <c r="AF18" s="6">
        <v>32</v>
      </c>
      <c r="AG18" s="6">
        <v>33</v>
      </c>
      <c r="AH18" s="6">
        <v>34</v>
      </c>
      <c r="AI18" s="6">
        <v>35</v>
      </c>
      <c r="AJ18" s="6">
        <v>36</v>
      </c>
      <c r="AK18" s="6">
        <v>37</v>
      </c>
      <c r="AL18" s="6">
        <v>38</v>
      </c>
      <c r="AM18" s="6">
        <v>39</v>
      </c>
      <c r="AN18" s="6">
        <v>40</v>
      </c>
      <c r="AO18" s="6">
        <v>41</v>
      </c>
      <c r="AP18" s="6">
        <v>42</v>
      </c>
      <c r="AQ18" s="6">
        <v>43</v>
      </c>
      <c r="AR18" s="6">
        <v>44</v>
      </c>
      <c r="AS18" s="6">
        <v>45</v>
      </c>
      <c r="AT18" s="6">
        <v>46</v>
      </c>
      <c r="AU18" s="6">
        <v>47</v>
      </c>
      <c r="AV18" s="6">
        <v>48</v>
      </c>
      <c r="AW18" s="6">
        <v>49</v>
      </c>
      <c r="AX18" s="6">
        <v>50</v>
      </c>
      <c r="AY18" s="6">
        <v>51</v>
      </c>
      <c r="AZ18" s="6">
        <v>52</v>
      </c>
      <c r="BA18" s="6">
        <v>53</v>
      </c>
      <c r="BB18" s="6">
        <v>54</v>
      </c>
      <c r="BC18" s="6">
        <v>55</v>
      </c>
      <c r="BD18" s="6">
        <v>56</v>
      </c>
      <c r="BE18" s="6">
        <v>57</v>
      </c>
      <c r="BF18" s="6">
        <v>58</v>
      </c>
      <c r="BG18" s="6">
        <v>59</v>
      </c>
      <c r="BH18" s="6">
        <v>60</v>
      </c>
      <c r="BI18" s="6">
        <v>61</v>
      </c>
      <c r="BJ18" s="6">
        <v>62</v>
      </c>
      <c r="BK18" s="6">
        <v>63</v>
      </c>
      <c r="BL18" s="6">
        <v>64</v>
      </c>
      <c r="BM18" s="18">
        <v>65</v>
      </c>
      <c r="BN18" s="18">
        <v>66</v>
      </c>
    </row>
    <row r="19" spans="1:67" ht="122.25" customHeight="1">
      <c r="A19" s="18">
        <v>505</v>
      </c>
      <c r="B19" s="102" t="s">
        <v>570</v>
      </c>
      <c r="C19" s="16" t="s">
        <v>185</v>
      </c>
      <c r="D19" s="16" t="s">
        <v>1769</v>
      </c>
      <c r="E19" s="92" t="s">
        <v>600</v>
      </c>
      <c r="F19" s="16" t="s">
        <v>2034</v>
      </c>
      <c r="G19" s="17" t="s">
        <v>1385</v>
      </c>
      <c r="H19" s="12" t="s">
        <v>1641</v>
      </c>
      <c r="I19" s="12">
        <v>1</v>
      </c>
      <c r="J19" s="19">
        <v>8909202</v>
      </c>
      <c r="K19" s="20">
        <f>J19*1.12</f>
        <v>9978306.24</v>
      </c>
      <c r="L19" s="19">
        <f>I19*J19</f>
        <v>8909202</v>
      </c>
      <c r="M19" s="103"/>
      <c r="N19" s="15">
        <f>I19*K19</f>
        <v>9978306.24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6">
        <v>1</v>
      </c>
      <c r="AQ19" s="23">
        <f>AP19*K19</f>
        <v>9978306.24</v>
      </c>
      <c r="AR19" s="103"/>
      <c r="AS19" s="103"/>
      <c r="AT19" s="103"/>
      <c r="AU19" s="103"/>
      <c r="AV19" s="103"/>
      <c r="AW19" s="103"/>
      <c r="AX19" s="24" t="s">
        <v>1771</v>
      </c>
      <c r="AY19" s="17" t="s">
        <v>755</v>
      </c>
      <c r="AZ19" s="10" t="s">
        <v>2047</v>
      </c>
      <c r="BA19" s="103"/>
      <c r="BB19" s="104">
        <v>0</v>
      </c>
      <c r="BC19" s="16" t="s">
        <v>1809</v>
      </c>
      <c r="BD19" s="16" t="s">
        <v>928</v>
      </c>
      <c r="BE19" s="103"/>
      <c r="BF19" s="16" t="s">
        <v>445</v>
      </c>
      <c r="BG19" s="16" t="s">
        <v>445</v>
      </c>
      <c r="BH19" s="16" t="s">
        <v>446</v>
      </c>
      <c r="BI19" s="16" t="s">
        <v>1576</v>
      </c>
      <c r="BJ19" s="16" t="s">
        <v>2127</v>
      </c>
      <c r="BK19" s="16">
        <v>100</v>
      </c>
      <c r="BL19" s="16" t="s">
        <v>1557</v>
      </c>
      <c r="BM19" s="12">
        <v>740360</v>
      </c>
      <c r="BN19" s="18">
        <v>5510410001</v>
      </c>
      <c r="BO19" s="101"/>
    </row>
    <row r="20" spans="1:80" s="96" customFormat="1" ht="123" customHeight="1">
      <c r="A20" s="18">
        <v>506</v>
      </c>
      <c r="B20" s="102" t="s">
        <v>570</v>
      </c>
      <c r="C20" s="118" t="s">
        <v>190</v>
      </c>
      <c r="D20" s="16" t="s">
        <v>8</v>
      </c>
      <c r="E20" s="92" t="s">
        <v>601</v>
      </c>
      <c r="F20" s="16" t="s">
        <v>2035</v>
      </c>
      <c r="G20" s="17" t="s">
        <v>1385</v>
      </c>
      <c r="H20" s="12" t="s">
        <v>1641</v>
      </c>
      <c r="I20" s="12">
        <v>1</v>
      </c>
      <c r="J20" s="19">
        <v>2751501</v>
      </c>
      <c r="K20" s="20">
        <f>J20*1.12</f>
        <v>3081681.12</v>
      </c>
      <c r="L20" s="19">
        <f>I20*J20</f>
        <v>2751501</v>
      </c>
      <c r="M20" s="20">
        <f>L20*1.12</f>
        <v>3081681.12</v>
      </c>
      <c r="N20" s="15">
        <f>I20*K20</f>
        <v>3081681.12</v>
      </c>
      <c r="O20" s="19">
        <v>2751501</v>
      </c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6">
        <v>1</v>
      </c>
      <c r="AQ20" s="23">
        <f>AP20*K20</f>
        <v>3081681.12</v>
      </c>
      <c r="AR20" s="103"/>
      <c r="AS20" s="103"/>
      <c r="AT20" s="103"/>
      <c r="AU20" s="103"/>
      <c r="AV20" s="103"/>
      <c r="AW20" s="103"/>
      <c r="AX20" s="24" t="s">
        <v>1771</v>
      </c>
      <c r="AY20" s="17" t="s">
        <v>755</v>
      </c>
      <c r="AZ20" s="10" t="s">
        <v>2047</v>
      </c>
      <c r="BA20" s="103"/>
      <c r="BB20" s="104">
        <v>0</v>
      </c>
      <c r="BC20" s="16" t="s">
        <v>1809</v>
      </c>
      <c r="BD20" s="16" t="s">
        <v>928</v>
      </c>
      <c r="BE20" s="103"/>
      <c r="BF20" s="16" t="s">
        <v>445</v>
      </c>
      <c r="BG20" s="16" t="s">
        <v>445</v>
      </c>
      <c r="BH20" s="16" t="s">
        <v>446</v>
      </c>
      <c r="BI20" s="16" t="s">
        <v>1576</v>
      </c>
      <c r="BJ20" s="16" t="s">
        <v>2127</v>
      </c>
      <c r="BK20" s="16">
        <v>100</v>
      </c>
      <c r="BL20" s="16" t="s">
        <v>1620</v>
      </c>
      <c r="BM20" s="12">
        <v>740360</v>
      </c>
      <c r="BN20" s="18">
        <v>5510410001</v>
      </c>
      <c r="BO20" s="101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</row>
    <row r="21" spans="1:67" ht="96" customHeight="1">
      <c r="A21" s="18">
        <v>507</v>
      </c>
      <c r="B21" s="102" t="s">
        <v>570</v>
      </c>
      <c r="C21" s="16" t="s">
        <v>191</v>
      </c>
      <c r="D21" s="16" t="s">
        <v>1770</v>
      </c>
      <c r="E21" s="92" t="s">
        <v>601</v>
      </c>
      <c r="F21" s="16" t="s">
        <v>2035</v>
      </c>
      <c r="G21" s="17" t="s">
        <v>1385</v>
      </c>
      <c r="H21" s="12" t="s">
        <v>1641</v>
      </c>
      <c r="I21" s="12">
        <v>1</v>
      </c>
      <c r="J21" s="19">
        <v>17837492</v>
      </c>
      <c r="K21" s="20">
        <f>J21*1.12</f>
        <v>19977991.040000003</v>
      </c>
      <c r="L21" s="19">
        <f>I21*J21</f>
        <v>17837492</v>
      </c>
      <c r="M21" s="103"/>
      <c r="N21" s="15">
        <f>I21*K21</f>
        <v>19977991.040000003</v>
      </c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6">
        <v>1</v>
      </c>
      <c r="AQ21" s="23">
        <f>AP21*K21</f>
        <v>19977991.040000003</v>
      </c>
      <c r="AR21" s="103"/>
      <c r="AS21" s="103"/>
      <c r="AT21" s="103"/>
      <c r="AU21" s="103"/>
      <c r="AV21" s="103"/>
      <c r="AW21" s="103"/>
      <c r="AX21" s="24" t="s">
        <v>1771</v>
      </c>
      <c r="AY21" s="17" t="s">
        <v>755</v>
      </c>
      <c r="AZ21" s="10" t="s">
        <v>2047</v>
      </c>
      <c r="BA21" s="103"/>
      <c r="BB21" s="104">
        <v>0</v>
      </c>
      <c r="BC21" s="16" t="s">
        <v>1809</v>
      </c>
      <c r="BD21" s="16" t="s">
        <v>928</v>
      </c>
      <c r="BE21" s="103"/>
      <c r="BF21" s="16" t="s">
        <v>445</v>
      </c>
      <c r="BG21" s="16" t="s">
        <v>445</v>
      </c>
      <c r="BH21" s="16" t="s">
        <v>446</v>
      </c>
      <c r="BI21" s="16" t="s">
        <v>1576</v>
      </c>
      <c r="BJ21" s="16" t="s">
        <v>2127</v>
      </c>
      <c r="BK21" s="16">
        <v>100</v>
      </c>
      <c r="BL21" s="16"/>
      <c r="BM21" s="12">
        <v>740360</v>
      </c>
      <c r="BN21" s="18">
        <v>5510410001</v>
      </c>
      <c r="BO21" s="101"/>
    </row>
    <row r="22" spans="1:67" ht="114.75">
      <c r="A22" s="18">
        <v>508</v>
      </c>
      <c r="B22" s="102" t="s">
        <v>570</v>
      </c>
      <c r="C22" s="16" t="s">
        <v>192</v>
      </c>
      <c r="D22" s="16" t="s">
        <v>1325</v>
      </c>
      <c r="E22" s="92" t="s">
        <v>601</v>
      </c>
      <c r="F22" s="16" t="s">
        <v>2035</v>
      </c>
      <c r="G22" s="17" t="s">
        <v>1385</v>
      </c>
      <c r="H22" s="12" t="s">
        <v>1641</v>
      </c>
      <c r="I22" s="12">
        <v>1</v>
      </c>
      <c r="J22" s="19">
        <v>4568297</v>
      </c>
      <c r="K22" s="20">
        <f>J22*1.12</f>
        <v>5116492.640000001</v>
      </c>
      <c r="L22" s="19">
        <f>I22*J22</f>
        <v>4568297</v>
      </c>
      <c r="M22" s="103"/>
      <c r="N22" s="15">
        <f>I22*K22</f>
        <v>5116492.640000001</v>
      </c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6">
        <v>1</v>
      </c>
      <c r="AQ22" s="23">
        <f>AP22*K22</f>
        <v>5116492.640000001</v>
      </c>
      <c r="AR22" s="103"/>
      <c r="AS22" s="103"/>
      <c r="AT22" s="103"/>
      <c r="AU22" s="103"/>
      <c r="AV22" s="103"/>
      <c r="AW22" s="103"/>
      <c r="AX22" s="24" t="s">
        <v>1771</v>
      </c>
      <c r="AY22" s="17" t="s">
        <v>755</v>
      </c>
      <c r="AZ22" s="10" t="s">
        <v>2047</v>
      </c>
      <c r="BA22" s="103"/>
      <c r="BB22" s="104">
        <v>0</v>
      </c>
      <c r="BC22" s="16" t="s">
        <v>1809</v>
      </c>
      <c r="BD22" s="16" t="s">
        <v>928</v>
      </c>
      <c r="BE22" s="103"/>
      <c r="BF22" s="16" t="s">
        <v>445</v>
      </c>
      <c r="BG22" s="16" t="s">
        <v>445</v>
      </c>
      <c r="BH22" s="16" t="s">
        <v>446</v>
      </c>
      <c r="BI22" s="16" t="s">
        <v>1576</v>
      </c>
      <c r="BJ22" s="16" t="s">
        <v>2127</v>
      </c>
      <c r="BK22" s="16">
        <v>100</v>
      </c>
      <c r="BL22" s="16"/>
      <c r="BM22" s="12">
        <v>740360</v>
      </c>
      <c r="BN22" s="18">
        <v>5510410001</v>
      </c>
      <c r="BO22" s="101"/>
    </row>
    <row r="23" spans="1:67" ht="121.5" customHeight="1">
      <c r="A23" s="18">
        <v>509</v>
      </c>
      <c r="B23" s="102" t="s">
        <v>570</v>
      </c>
      <c r="C23" s="16" t="s">
        <v>186</v>
      </c>
      <c r="D23" s="16" t="s">
        <v>1326</v>
      </c>
      <c r="E23" s="92" t="s">
        <v>601</v>
      </c>
      <c r="F23" s="16" t="s">
        <v>2035</v>
      </c>
      <c r="G23" s="17" t="s">
        <v>1385</v>
      </c>
      <c r="H23" s="12" t="s">
        <v>1641</v>
      </c>
      <c r="I23" s="12">
        <v>1</v>
      </c>
      <c r="J23" s="19">
        <v>3787049</v>
      </c>
      <c r="K23" s="20">
        <f>J23*1.12</f>
        <v>4241494.880000001</v>
      </c>
      <c r="L23" s="19">
        <f>I23*J23</f>
        <v>3787049</v>
      </c>
      <c r="M23" s="103"/>
      <c r="N23" s="27">
        <f>I23*K23</f>
        <v>4241494.880000001</v>
      </c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28">
        <v>1</v>
      </c>
      <c r="AQ23" s="29">
        <f>AP23*K23</f>
        <v>4241494.880000001</v>
      </c>
      <c r="AR23" s="98"/>
      <c r="AS23" s="103"/>
      <c r="AT23" s="103"/>
      <c r="AU23" s="103"/>
      <c r="AV23" s="103"/>
      <c r="AW23" s="103"/>
      <c r="AX23" s="24" t="s">
        <v>1771</v>
      </c>
      <c r="AY23" s="17" t="s">
        <v>755</v>
      </c>
      <c r="AZ23" s="10" t="s">
        <v>2047</v>
      </c>
      <c r="BA23" s="103"/>
      <c r="BB23" s="104">
        <v>0</v>
      </c>
      <c r="BC23" s="16" t="s">
        <v>1809</v>
      </c>
      <c r="BD23" s="16" t="s">
        <v>928</v>
      </c>
      <c r="BE23" s="103"/>
      <c r="BF23" s="16" t="s">
        <v>445</v>
      </c>
      <c r="BG23" s="16" t="s">
        <v>445</v>
      </c>
      <c r="BH23" s="16" t="s">
        <v>446</v>
      </c>
      <c r="BI23" s="16" t="s">
        <v>1576</v>
      </c>
      <c r="BJ23" s="16" t="s">
        <v>2127</v>
      </c>
      <c r="BK23" s="16">
        <v>100</v>
      </c>
      <c r="BL23" s="16"/>
      <c r="BM23" s="12">
        <v>740360</v>
      </c>
      <c r="BN23" s="18">
        <v>5510410001</v>
      </c>
      <c r="BO23" s="101"/>
    </row>
    <row r="24" spans="1:80" s="87" customFormat="1" ht="84.75" customHeight="1">
      <c r="A24" s="18">
        <v>510</v>
      </c>
      <c r="B24" s="102" t="s">
        <v>570</v>
      </c>
      <c r="C24" s="16" t="s">
        <v>1985</v>
      </c>
      <c r="D24" s="16" t="s">
        <v>1613</v>
      </c>
      <c r="E24" s="16" t="s">
        <v>1207</v>
      </c>
      <c r="F24" s="16" t="s">
        <v>1124</v>
      </c>
      <c r="G24" s="17" t="s">
        <v>1973</v>
      </c>
      <c r="H24" s="12" t="s">
        <v>1641</v>
      </c>
      <c r="I24" s="12">
        <v>5</v>
      </c>
      <c r="J24" s="19">
        <f>K24/1.12</f>
        <v>874999.9999999999</v>
      </c>
      <c r="K24" s="20">
        <v>980000</v>
      </c>
      <c r="L24" s="19">
        <v>875000</v>
      </c>
      <c r="M24" s="103"/>
      <c r="N24" s="27">
        <f>L24*1.12</f>
        <v>980000.0000000001</v>
      </c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28">
        <v>5</v>
      </c>
      <c r="AQ24" s="29">
        <v>980000</v>
      </c>
      <c r="AR24" s="98"/>
      <c r="AS24" s="103"/>
      <c r="AT24" s="103"/>
      <c r="AU24" s="103"/>
      <c r="AV24" s="103"/>
      <c r="AW24" s="103"/>
      <c r="AX24" s="24" t="s">
        <v>1515</v>
      </c>
      <c r="AY24" s="17" t="s">
        <v>1516</v>
      </c>
      <c r="AZ24" s="10" t="s">
        <v>2047</v>
      </c>
      <c r="BA24" s="103"/>
      <c r="BB24" s="104">
        <v>0</v>
      </c>
      <c r="BC24" s="16" t="s">
        <v>1809</v>
      </c>
      <c r="BD24" s="16" t="s">
        <v>928</v>
      </c>
      <c r="BE24" s="103"/>
      <c r="BF24" s="16" t="s">
        <v>445</v>
      </c>
      <c r="BG24" s="16" t="s">
        <v>445</v>
      </c>
      <c r="BH24" s="16" t="s">
        <v>446</v>
      </c>
      <c r="BI24" s="16" t="s">
        <v>1576</v>
      </c>
      <c r="BJ24" s="16" t="s">
        <v>2127</v>
      </c>
      <c r="BK24" s="16">
        <v>100</v>
      </c>
      <c r="BL24" s="16"/>
      <c r="BM24" s="12">
        <v>740360</v>
      </c>
      <c r="BN24" s="18">
        <v>5510410001</v>
      </c>
      <c r="BO24" s="101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</row>
    <row r="25" spans="1:80" s="99" customFormat="1" ht="117.75" customHeight="1">
      <c r="A25" s="18">
        <v>606</v>
      </c>
      <c r="B25" s="102" t="s">
        <v>570</v>
      </c>
      <c r="C25" s="16" t="s">
        <v>1985</v>
      </c>
      <c r="D25" s="16" t="s">
        <v>1983</v>
      </c>
      <c r="E25" s="16" t="s">
        <v>1207</v>
      </c>
      <c r="F25" s="16" t="s">
        <v>1124</v>
      </c>
      <c r="G25" s="17" t="s">
        <v>1973</v>
      </c>
      <c r="H25" s="12" t="s">
        <v>1641</v>
      </c>
      <c r="I25" s="12">
        <v>7</v>
      </c>
      <c r="J25" s="19">
        <v>1339286</v>
      </c>
      <c r="K25" s="15">
        <f>J25*1.12</f>
        <v>1500000.32</v>
      </c>
      <c r="L25" s="15">
        <f>J25</f>
        <v>1339286</v>
      </c>
      <c r="M25" s="103"/>
      <c r="N25" s="15">
        <v>1500000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6">
        <v>7</v>
      </c>
      <c r="AQ25" s="23">
        <f>N25</f>
        <v>1500000</v>
      </c>
      <c r="AR25" s="103"/>
      <c r="AS25" s="103"/>
      <c r="AT25" s="103"/>
      <c r="AU25" s="103"/>
      <c r="AV25" s="103"/>
      <c r="AW25" s="103"/>
      <c r="AX25" s="24" t="s">
        <v>1980</v>
      </c>
      <c r="AY25" s="17" t="s">
        <v>1981</v>
      </c>
      <c r="AZ25" s="10" t="s">
        <v>2047</v>
      </c>
      <c r="BA25" s="103"/>
      <c r="BB25" s="104">
        <v>50</v>
      </c>
      <c r="BC25" s="16" t="s">
        <v>1809</v>
      </c>
      <c r="BD25" s="16" t="s">
        <v>928</v>
      </c>
      <c r="BE25" s="103"/>
      <c r="BF25" s="16" t="s">
        <v>445</v>
      </c>
      <c r="BG25" s="16" t="s">
        <v>445</v>
      </c>
      <c r="BH25" s="16" t="s">
        <v>446</v>
      </c>
      <c r="BI25" s="16" t="s">
        <v>1576</v>
      </c>
      <c r="BJ25" s="16" t="s">
        <v>2127</v>
      </c>
      <c r="BK25" s="16">
        <v>100</v>
      </c>
      <c r="BL25" s="16"/>
      <c r="BM25" s="12">
        <v>740360</v>
      </c>
      <c r="BN25" s="19">
        <v>5510410001</v>
      </c>
      <c r="BO25" s="115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</row>
    <row r="26" spans="1:80" s="99" customFormat="1" ht="117.75" customHeight="1">
      <c r="A26" s="18">
        <v>607</v>
      </c>
      <c r="B26" s="102" t="s">
        <v>570</v>
      </c>
      <c r="C26" s="16" t="s">
        <v>1985</v>
      </c>
      <c r="D26" s="16" t="s">
        <v>1983</v>
      </c>
      <c r="E26" s="16" t="s">
        <v>1207</v>
      </c>
      <c r="F26" s="16" t="s">
        <v>1124</v>
      </c>
      <c r="G26" s="17" t="s">
        <v>1973</v>
      </c>
      <c r="H26" s="12" t="s">
        <v>1641</v>
      </c>
      <c r="I26" s="12">
        <v>1</v>
      </c>
      <c r="J26" s="19">
        <v>1178571</v>
      </c>
      <c r="K26" s="15">
        <f>J26*1.12</f>
        <v>1319999.52</v>
      </c>
      <c r="L26" s="15">
        <f>J26</f>
        <v>1178571</v>
      </c>
      <c r="M26" s="103"/>
      <c r="N26" s="15">
        <f>K26</f>
        <v>1319999.52</v>
      </c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6">
        <v>1</v>
      </c>
      <c r="AQ26" s="23">
        <v>1320000</v>
      </c>
      <c r="AR26" s="103"/>
      <c r="AS26" s="103"/>
      <c r="AT26" s="103"/>
      <c r="AU26" s="103"/>
      <c r="AV26" s="103"/>
      <c r="AW26" s="103"/>
      <c r="AX26" s="24" t="s">
        <v>1614</v>
      </c>
      <c r="AY26" s="17" t="s">
        <v>1615</v>
      </c>
      <c r="AZ26" s="10" t="s">
        <v>2047</v>
      </c>
      <c r="BA26" s="103"/>
      <c r="BB26" s="104">
        <v>50</v>
      </c>
      <c r="BC26" s="16" t="s">
        <v>1809</v>
      </c>
      <c r="BD26" s="16" t="s">
        <v>928</v>
      </c>
      <c r="BE26" s="103"/>
      <c r="BF26" s="16" t="s">
        <v>445</v>
      </c>
      <c r="BG26" s="16" t="s">
        <v>445</v>
      </c>
      <c r="BH26" s="16" t="s">
        <v>446</v>
      </c>
      <c r="BI26" s="16" t="s">
        <v>1576</v>
      </c>
      <c r="BJ26" s="16" t="s">
        <v>2127</v>
      </c>
      <c r="BK26" s="16">
        <v>100</v>
      </c>
      <c r="BL26" s="16"/>
      <c r="BM26" s="12">
        <v>740360</v>
      </c>
      <c r="BN26" s="19">
        <v>5510410001</v>
      </c>
      <c r="BO26" s="115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</row>
    <row r="27" spans="1:78" s="99" customFormat="1" ht="117.75" customHeight="1">
      <c r="A27" s="18">
        <v>607</v>
      </c>
      <c r="B27" s="102" t="s">
        <v>570</v>
      </c>
      <c r="C27" s="16" t="s">
        <v>1616</v>
      </c>
      <c r="D27" s="16" t="s">
        <v>1982</v>
      </c>
      <c r="E27" s="100" t="s">
        <v>1986</v>
      </c>
      <c r="F27" s="16" t="s">
        <v>2035</v>
      </c>
      <c r="G27" s="17" t="s">
        <v>1385</v>
      </c>
      <c r="H27" s="12" t="s">
        <v>1641</v>
      </c>
      <c r="I27" s="12">
        <v>1</v>
      </c>
      <c r="J27" s="22">
        <f>K27/1.12</f>
        <v>1156927.6785714284</v>
      </c>
      <c r="K27" s="15">
        <v>1295759</v>
      </c>
      <c r="L27" s="15">
        <f>I27*J27</f>
        <v>1156927.6785714284</v>
      </c>
      <c r="M27" s="103"/>
      <c r="N27" s="15">
        <f>I27*K27</f>
        <v>1295759</v>
      </c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6">
        <v>1</v>
      </c>
      <c r="AQ27" s="23">
        <f>N27</f>
        <v>1295759</v>
      </c>
      <c r="AR27" s="103"/>
      <c r="AS27" s="103"/>
      <c r="AT27" s="103"/>
      <c r="AU27" s="103"/>
      <c r="AV27" s="103"/>
      <c r="AW27" s="103"/>
      <c r="AX27" s="24" t="s">
        <v>1990</v>
      </c>
      <c r="AY27" s="17" t="s">
        <v>278</v>
      </c>
      <c r="AZ27" s="10" t="s">
        <v>2047</v>
      </c>
      <c r="BA27" s="103"/>
      <c r="BB27" s="104">
        <v>0</v>
      </c>
      <c r="BC27" s="16" t="s">
        <v>1809</v>
      </c>
      <c r="BD27" s="16" t="s">
        <v>928</v>
      </c>
      <c r="BE27" s="103"/>
      <c r="BF27" s="16" t="s">
        <v>445</v>
      </c>
      <c r="BG27" s="16" t="s">
        <v>445</v>
      </c>
      <c r="BH27" s="16" t="s">
        <v>446</v>
      </c>
      <c r="BI27" s="16" t="s">
        <v>1576</v>
      </c>
      <c r="BJ27" s="16" t="s">
        <v>2127</v>
      </c>
      <c r="BK27" s="16">
        <v>100</v>
      </c>
      <c r="BL27" s="16"/>
      <c r="BM27" s="12">
        <v>740360</v>
      </c>
      <c r="BN27" s="10">
        <v>5510410001</v>
      </c>
      <c r="BO27" s="115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</row>
    <row r="28" spans="1:78" s="99" customFormat="1" ht="117.75" customHeight="1">
      <c r="A28" s="18">
        <v>608</v>
      </c>
      <c r="B28" s="102" t="s">
        <v>570</v>
      </c>
      <c r="C28" s="16" t="s">
        <v>1984</v>
      </c>
      <c r="D28" s="16" t="s">
        <v>1988</v>
      </c>
      <c r="E28" s="100" t="s">
        <v>1986</v>
      </c>
      <c r="F28" s="16" t="s">
        <v>2035</v>
      </c>
      <c r="G28" s="17" t="s">
        <v>1385</v>
      </c>
      <c r="H28" s="12" t="s">
        <v>1641</v>
      </c>
      <c r="I28" s="12">
        <v>1</v>
      </c>
      <c r="J28" s="22">
        <f>K28/1.12</f>
        <v>7138164.285714285</v>
      </c>
      <c r="K28" s="15">
        <v>7994744</v>
      </c>
      <c r="L28" s="15">
        <f>I28*J28</f>
        <v>7138164.285714285</v>
      </c>
      <c r="M28" s="103"/>
      <c r="N28" s="15">
        <f>I28*K28</f>
        <v>7994744</v>
      </c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6">
        <v>1</v>
      </c>
      <c r="AQ28" s="23">
        <f>N28</f>
        <v>7994744</v>
      </c>
      <c r="AR28" s="103"/>
      <c r="AS28" s="103"/>
      <c r="AT28" s="103"/>
      <c r="AU28" s="103"/>
      <c r="AV28" s="103"/>
      <c r="AW28" s="103"/>
      <c r="AX28" s="24" t="s">
        <v>1990</v>
      </c>
      <c r="AY28" s="17" t="s">
        <v>278</v>
      </c>
      <c r="AZ28" s="10" t="s">
        <v>2047</v>
      </c>
      <c r="BA28" s="103"/>
      <c r="BB28" s="104">
        <v>0</v>
      </c>
      <c r="BC28" s="16" t="s">
        <v>1809</v>
      </c>
      <c r="BD28" s="16" t="s">
        <v>928</v>
      </c>
      <c r="BE28" s="103"/>
      <c r="BF28" s="16" t="s">
        <v>445</v>
      </c>
      <c r="BG28" s="16" t="s">
        <v>445</v>
      </c>
      <c r="BH28" s="16" t="s">
        <v>446</v>
      </c>
      <c r="BI28" s="16" t="s">
        <v>1576</v>
      </c>
      <c r="BJ28" s="16" t="s">
        <v>2127</v>
      </c>
      <c r="BK28" s="16">
        <v>100</v>
      </c>
      <c r="BL28" s="16"/>
      <c r="BM28" s="12">
        <v>740360</v>
      </c>
      <c r="BN28" s="10">
        <v>5510410001</v>
      </c>
      <c r="BO28" s="115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</row>
    <row r="29" spans="1:67" ht="18.75">
      <c r="A29" s="7"/>
      <c r="B29" s="114"/>
      <c r="C29" s="43"/>
      <c r="D29" s="43"/>
      <c r="E29" s="43"/>
      <c r="F29" s="43"/>
      <c r="G29" s="44"/>
      <c r="H29" s="45"/>
      <c r="I29" s="45"/>
      <c r="J29" s="46"/>
      <c r="K29" s="47"/>
      <c r="L29" s="62">
        <f>SUM(L19:L28)</f>
        <v>49541489.96428571</v>
      </c>
      <c r="M29" s="38">
        <f>SUM(M19:M28)</f>
        <v>3081681.12</v>
      </c>
      <c r="N29" s="62">
        <f>SUM(N19:N28)</f>
        <v>55486468.44000001</v>
      </c>
      <c r="O29" s="115">
        <f>SUM(O19:O28)</f>
        <v>2751501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43"/>
      <c r="AQ29" s="48"/>
      <c r="AR29" s="115"/>
      <c r="AS29" s="115"/>
      <c r="AT29" s="115"/>
      <c r="AU29" s="115"/>
      <c r="AV29" s="115"/>
      <c r="AW29" s="115"/>
      <c r="AX29" s="49"/>
      <c r="AY29" s="44"/>
      <c r="AZ29" s="50"/>
      <c r="BA29" s="115"/>
      <c r="BB29" s="116"/>
      <c r="BC29" s="43"/>
      <c r="BD29" s="43"/>
      <c r="BE29" s="115"/>
      <c r="BF29" s="43"/>
      <c r="BG29" s="43"/>
      <c r="BH29" s="43"/>
      <c r="BI29" s="43"/>
      <c r="BJ29" s="43"/>
      <c r="BK29" s="43"/>
      <c r="BL29" s="43"/>
      <c r="BM29" s="45"/>
      <c r="BN29" s="7"/>
      <c r="BO29" s="101"/>
    </row>
    <row r="30" spans="1:67" ht="18.75">
      <c r="A30" s="7"/>
      <c r="B30" s="114"/>
      <c r="C30" s="43"/>
      <c r="D30" s="43"/>
      <c r="E30" s="43"/>
      <c r="F30" s="43"/>
      <c r="G30" s="44"/>
      <c r="H30" s="45"/>
      <c r="I30" s="45"/>
      <c r="J30" s="46"/>
      <c r="K30" s="47"/>
      <c r="L30" s="37"/>
      <c r="M30" s="38"/>
      <c r="N30" s="37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43"/>
      <c r="AQ30" s="48"/>
      <c r="AR30" s="115"/>
      <c r="AS30" s="115"/>
      <c r="AT30" s="115"/>
      <c r="AU30" s="115"/>
      <c r="AV30" s="115"/>
      <c r="AW30" s="115"/>
      <c r="AX30" s="49"/>
      <c r="AY30" s="44"/>
      <c r="AZ30" s="50"/>
      <c r="BA30" s="115"/>
      <c r="BB30" s="116"/>
      <c r="BC30" s="43"/>
      <c r="BD30" s="43"/>
      <c r="BE30" s="115"/>
      <c r="BF30" s="43"/>
      <c r="BG30" s="43"/>
      <c r="BH30" s="43"/>
      <c r="BI30" s="43"/>
      <c r="BJ30" s="43"/>
      <c r="BK30" s="43"/>
      <c r="BL30" s="43"/>
      <c r="BM30" s="45"/>
      <c r="BN30" s="7"/>
      <c r="BO30" s="101"/>
    </row>
    <row r="31" spans="2:67" ht="15">
      <c r="B31" s="101"/>
      <c r="C31" s="101"/>
      <c r="D31" s="101"/>
      <c r="E31" s="101"/>
      <c r="F31" s="36" t="s">
        <v>173</v>
      </c>
      <c r="G31" s="36"/>
      <c r="H31" s="36"/>
      <c r="I31" s="36"/>
      <c r="J31" s="36"/>
      <c r="K31" s="36"/>
      <c r="L31" s="36"/>
      <c r="M31" s="36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</row>
    <row r="32" spans="2:67" ht="15">
      <c r="B32" s="101"/>
      <c r="C32" s="101"/>
      <c r="D32" s="101"/>
      <c r="E32" s="101"/>
      <c r="F32" s="36"/>
      <c r="G32" s="36"/>
      <c r="H32" s="36"/>
      <c r="I32" s="36"/>
      <c r="J32" s="36"/>
      <c r="K32" s="36"/>
      <c r="L32" s="36"/>
      <c r="M32" s="36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</row>
    <row r="33" spans="2:67" ht="15">
      <c r="B33" s="101"/>
      <c r="C33" s="101"/>
      <c r="D33" s="101"/>
      <c r="E33" s="101"/>
      <c r="F33" s="36" t="s">
        <v>153</v>
      </c>
      <c r="G33" s="36"/>
      <c r="H33" s="36"/>
      <c r="I33" s="36"/>
      <c r="J33" s="36"/>
      <c r="K33" s="36"/>
      <c r="L33" s="36"/>
      <c r="M33" s="36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</row>
    <row r="34" spans="2:67" ht="15">
      <c r="B34" s="101"/>
      <c r="C34" s="101"/>
      <c r="D34" s="101"/>
      <c r="E34" s="101"/>
      <c r="F34" s="36"/>
      <c r="G34" s="36"/>
      <c r="H34" s="36"/>
      <c r="I34" s="36"/>
      <c r="J34" s="36"/>
      <c r="K34" s="36"/>
      <c r="L34" s="36"/>
      <c r="M34" s="36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</row>
    <row r="35" spans="2:67" ht="15">
      <c r="B35" s="101"/>
      <c r="C35" s="101"/>
      <c r="D35" s="101"/>
      <c r="E35" s="101"/>
      <c r="F35" s="36" t="s">
        <v>174</v>
      </c>
      <c r="G35" s="36"/>
      <c r="H35" s="36"/>
      <c r="I35" s="36"/>
      <c r="J35" s="36"/>
      <c r="K35" s="36"/>
      <c r="L35" s="36"/>
      <c r="M35" s="36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17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</row>
    <row r="36" spans="2:67" ht="15">
      <c r="B36" s="101"/>
      <c r="C36" s="101"/>
      <c r="D36" s="101"/>
      <c r="E36" s="101"/>
      <c r="F36" s="36"/>
      <c r="G36" s="36"/>
      <c r="H36" s="36"/>
      <c r="I36" s="36"/>
      <c r="J36" s="36"/>
      <c r="K36" s="36"/>
      <c r="L36" s="36"/>
      <c r="M36" s="36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</row>
    <row r="37" spans="2:67" ht="15">
      <c r="B37" s="101"/>
      <c r="C37" s="101"/>
      <c r="D37" s="101"/>
      <c r="E37" s="101"/>
      <c r="F37" s="36" t="s">
        <v>175</v>
      </c>
      <c r="G37" s="36"/>
      <c r="H37" s="36"/>
      <c r="I37" s="36"/>
      <c r="J37" s="36"/>
      <c r="K37" s="36"/>
      <c r="L37" s="36"/>
      <c r="M37" s="36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</row>
    <row r="38" spans="2:67" ht="30.75" customHeight="1">
      <c r="B38" s="101"/>
      <c r="C38" s="101"/>
      <c r="D38" s="101"/>
      <c r="E38" s="101"/>
      <c r="F38" s="36" t="s">
        <v>176</v>
      </c>
      <c r="G38" s="36"/>
      <c r="H38" s="36" t="s">
        <v>127</v>
      </c>
      <c r="I38" s="36"/>
      <c r="J38" s="36"/>
      <c r="K38" s="36"/>
      <c r="L38" s="36"/>
      <c r="M38" s="36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</row>
    <row r="39" spans="2:66" ht="18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2:66" ht="18">
      <c r="B40" s="3"/>
      <c r="C40" s="3"/>
      <c r="D40" s="3"/>
      <c r="E40" s="3"/>
      <c r="G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2:66" ht="18">
      <c r="B41" s="3"/>
      <c r="C41" s="3"/>
      <c r="D41" s="3"/>
      <c r="E41" s="3"/>
      <c r="F41" s="3" t="s">
        <v>1875</v>
      </c>
      <c r="G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</sheetData>
  <sheetProtection/>
  <mergeCells count="87">
    <mergeCell ref="AT16:AU16"/>
    <mergeCell ref="BM14:BM17"/>
    <mergeCell ref="BN14:BN17"/>
    <mergeCell ref="BL14:BL17"/>
    <mergeCell ref="BI14:BI17"/>
    <mergeCell ref="AT14:AU14"/>
    <mergeCell ref="AT15:AU15"/>
    <mergeCell ref="AV14:AW16"/>
    <mergeCell ref="BA14:BA17"/>
    <mergeCell ref="BG14:BG17"/>
    <mergeCell ref="BH14:BH17"/>
    <mergeCell ref="BK14:BK17"/>
    <mergeCell ref="AY14:AY17"/>
    <mergeCell ref="AZ14:AZ17"/>
    <mergeCell ref="BB14:BB17"/>
    <mergeCell ref="BC14:BC17"/>
    <mergeCell ref="BJ14:BJ17"/>
    <mergeCell ref="BD14:BD17"/>
    <mergeCell ref="BE14:BE17"/>
    <mergeCell ref="BF14:BF17"/>
    <mergeCell ref="AH15:AI15"/>
    <mergeCell ref="AF14:AG14"/>
    <mergeCell ref="AF15:AG15"/>
    <mergeCell ref="AB14:AC14"/>
    <mergeCell ref="AB15:AC15"/>
    <mergeCell ref="AD14:AE14"/>
    <mergeCell ref="P16:Q16"/>
    <mergeCell ref="AB16:AC16"/>
    <mergeCell ref="AX14:AX17"/>
    <mergeCell ref="Z14:AA14"/>
    <mergeCell ref="Z15:AA15"/>
    <mergeCell ref="Z16:AA16"/>
    <mergeCell ref="AD15:AE15"/>
    <mergeCell ref="AD16:AE16"/>
    <mergeCell ref="AF16:AG16"/>
    <mergeCell ref="AH14:AI14"/>
    <mergeCell ref="AH16:AI16"/>
    <mergeCell ref="K14:K17"/>
    <mergeCell ref="X14:Y14"/>
    <mergeCell ref="X16:Y16"/>
    <mergeCell ref="X15:Y15"/>
    <mergeCell ref="T14:U14"/>
    <mergeCell ref="T16:U16"/>
    <mergeCell ref="V14:W14"/>
    <mergeCell ref="V16:W16"/>
    <mergeCell ref="V15:W15"/>
    <mergeCell ref="AN15:AO15"/>
    <mergeCell ref="AN16:AO16"/>
    <mergeCell ref="AN14:AO14"/>
    <mergeCell ref="AL14:AM14"/>
    <mergeCell ref="AL15:AM15"/>
    <mergeCell ref="AL16:AM16"/>
    <mergeCell ref="AP14:AQ14"/>
    <mergeCell ref="AP15:AQ15"/>
    <mergeCell ref="AP16:AQ16"/>
    <mergeCell ref="AR14:AS14"/>
    <mergeCell ref="AR15:AS15"/>
    <mergeCell ref="AR16:AS16"/>
    <mergeCell ref="B2:I2"/>
    <mergeCell ref="B3:I3"/>
    <mergeCell ref="B10:I10"/>
    <mergeCell ref="B4:K4"/>
    <mergeCell ref="B11:I11"/>
    <mergeCell ref="P14:Q14"/>
    <mergeCell ref="M14:M17"/>
    <mergeCell ref="L14:L17"/>
    <mergeCell ref="B13:H13"/>
    <mergeCell ref="G14:G17"/>
    <mergeCell ref="C14:C17"/>
    <mergeCell ref="B14:B17"/>
    <mergeCell ref="O14:O17"/>
    <mergeCell ref="D14:D17"/>
    <mergeCell ref="T15:U15"/>
    <mergeCell ref="J14:J17"/>
    <mergeCell ref="N14:N17"/>
    <mergeCell ref="AJ14:AK14"/>
    <mergeCell ref="AJ15:AK15"/>
    <mergeCell ref="AJ16:AK16"/>
    <mergeCell ref="R15:S15"/>
    <mergeCell ref="R14:S14"/>
    <mergeCell ref="R16:S16"/>
    <mergeCell ref="P15:Q15"/>
    <mergeCell ref="A14:A17"/>
    <mergeCell ref="I14:I17"/>
    <mergeCell ref="H14:H17"/>
    <mergeCell ref="E14:E17"/>
    <mergeCell ref="F14:F17"/>
  </mergeCells>
  <printOptions horizontalCentered="1"/>
  <pageMargins left="0.3937007874015748" right="0.3937007874015748" top="1.3779527559055118" bottom="0.5511811023622047" header="0.5118110236220472" footer="0.5118110236220472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O638"/>
  <sheetViews>
    <sheetView tabSelected="1" zoomScale="65" zoomScaleNormal="65" zoomScaleSheetLayoutView="75" workbookViewId="0" topLeftCell="BA5">
      <pane ySplit="9" topLeftCell="BM215" activePane="bottomLeft" state="frozen"/>
      <selection pane="topLeft" activeCell="A5" sqref="A5"/>
      <selection pane="bottomLeft" activeCell="BK627" sqref="BK627"/>
    </sheetView>
  </sheetViews>
  <sheetFormatPr defaultColWidth="9.00390625" defaultRowHeight="12.75"/>
  <cols>
    <col min="1" max="1" width="9.125" style="4" customWidth="1"/>
    <col min="2" max="3" width="14.875" style="4" customWidth="1"/>
    <col min="4" max="4" width="13.375" style="4" customWidth="1"/>
    <col min="5" max="5" width="15.875" style="4" customWidth="1"/>
    <col min="6" max="6" width="15.375" style="4" customWidth="1"/>
    <col min="7" max="7" width="8.625" style="4" customWidth="1"/>
    <col min="8" max="8" width="9.375" style="4" customWidth="1"/>
    <col min="9" max="9" width="10.875" style="4" customWidth="1"/>
    <col min="10" max="10" width="13.00390625" style="4" customWidth="1"/>
    <col min="11" max="11" width="11.625" style="4" customWidth="1"/>
    <col min="12" max="12" width="14.00390625" style="149" customWidth="1"/>
    <col min="13" max="13" width="12.375" style="4" customWidth="1"/>
    <col min="14" max="14" width="12.875" style="149" customWidth="1"/>
    <col min="15" max="15" width="12.375" style="4" customWidth="1"/>
    <col min="16" max="18" width="12.375" style="4" hidden="1" customWidth="1"/>
    <col min="19" max="19" width="13.375" style="4" hidden="1" customWidth="1"/>
    <col min="20" max="41" width="12.375" style="4" hidden="1" customWidth="1"/>
    <col min="42" max="42" width="10.00390625" style="4" customWidth="1"/>
    <col min="43" max="43" width="12.625" style="4" customWidth="1"/>
    <col min="44" max="44" width="8.875" style="4" hidden="1" customWidth="1"/>
    <col min="45" max="45" width="12.875" style="4" hidden="1" customWidth="1"/>
    <col min="46" max="46" width="9.625" style="4" customWidth="1"/>
    <col min="47" max="47" width="12.75390625" style="4" customWidth="1"/>
    <col min="48" max="49" width="9.25390625" style="4" bestFit="1" customWidth="1"/>
    <col min="50" max="50" width="12.375" style="4" customWidth="1"/>
    <col min="51" max="51" width="13.125" style="4" customWidth="1"/>
    <col min="52" max="53" width="11.25390625" style="4" customWidth="1"/>
    <col min="54" max="54" width="10.375" style="4" customWidth="1"/>
    <col min="55" max="55" width="8.375" style="4" customWidth="1"/>
    <col min="56" max="56" width="10.375" style="4" customWidth="1"/>
    <col min="57" max="57" width="11.375" style="4" customWidth="1"/>
    <col min="58" max="58" width="8.375" style="4" customWidth="1"/>
    <col min="59" max="59" width="7.125" style="4" customWidth="1"/>
    <col min="60" max="60" width="9.25390625" style="4" bestFit="1" customWidth="1"/>
    <col min="61" max="61" width="7.25390625" style="4" customWidth="1"/>
    <col min="62" max="62" width="8.00390625" style="4" customWidth="1"/>
    <col min="63" max="63" width="7.625" style="4" customWidth="1"/>
    <col min="64" max="64" width="9.625" style="4" customWidth="1"/>
    <col min="65" max="65" width="9.25390625" style="4" bestFit="1" customWidth="1"/>
    <col min="66" max="66" width="12.75390625" style="4" bestFit="1" customWidth="1"/>
    <col min="67" max="16384" width="9.125" style="4" customWidth="1"/>
  </cols>
  <sheetData>
    <row r="2" spans="2:66" s="51" customFormat="1" ht="19.5" customHeight="1">
      <c r="B2" s="188" t="s">
        <v>822</v>
      </c>
      <c r="C2" s="188"/>
      <c r="D2" s="188"/>
      <c r="E2" s="188"/>
      <c r="F2" s="188"/>
      <c r="G2" s="188"/>
      <c r="H2" s="188"/>
      <c r="I2" s="188"/>
      <c r="J2" s="7"/>
      <c r="K2" s="7"/>
      <c r="L2" s="151"/>
      <c r="M2" s="7"/>
      <c r="N2" s="151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2:66" s="51" customFormat="1" ht="19.5" customHeight="1">
      <c r="B3" s="188" t="s">
        <v>1682</v>
      </c>
      <c r="C3" s="188"/>
      <c r="D3" s="188"/>
      <c r="E3" s="188"/>
      <c r="F3" s="188"/>
      <c r="G3" s="188"/>
      <c r="H3" s="188"/>
      <c r="I3" s="188"/>
      <c r="J3" s="7"/>
      <c r="K3" s="7"/>
      <c r="L3" s="151"/>
      <c r="M3" s="7"/>
      <c r="N3" s="151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</row>
    <row r="4" spans="2:66" s="51" customFormat="1" ht="21" customHeight="1">
      <c r="B4" s="188" t="s">
        <v>1081</v>
      </c>
      <c r="C4" s="188"/>
      <c r="D4" s="188"/>
      <c r="E4" s="188"/>
      <c r="F4" s="188"/>
      <c r="G4" s="188"/>
      <c r="H4" s="188"/>
      <c r="I4" s="188"/>
      <c r="J4" s="188"/>
      <c r="K4" s="188"/>
      <c r="L4" s="151"/>
      <c r="M4" s="7"/>
      <c r="N4" s="151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</row>
    <row r="5" spans="2:66" s="51" customFormat="1" ht="18.75" customHeight="1">
      <c r="B5" s="188" t="s">
        <v>285</v>
      </c>
      <c r="C5" s="188"/>
      <c r="D5" s="188"/>
      <c r="E5" s="188"/>
      <c r="F5" s="188"/>
      <c r="G5" s="188"/>
      <c r="H5" s="188"/>
      <c r="I5" s="188"/>
      <c r="J5" s="7"/>
      <c r="K5" s="7"/>
      <c r="L5" s="151"/>
      <c r="M5" s="7"/>
      <c r="N5" s="151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</row>
    <row r="6" spans="2:66" s="51" customFormat="1" ht="15.75">
      <c r="B6" s="188" t="s">
        <v>286</v>
      </c>
      <c r="C6" s="188"/>
      <c r="D6" s="188"/>
      <c r="E6" s="188"/>
      <c r="F6" s="188"/>
      <c r="G6" s="188"/>
      <c r="H6" s="188"/>
      <c r="I6" s="188"/>
      <c r="J6" s="7"/>
      <c r="K6" s="7"/>
      <c r="L6" s="151"/>
      <c r="M6" s="7"/>
      <c r="N6" s="151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2:66" ht="12.75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52"/>
      <c r="M7" s="101"/>
      <c r="N7" s="152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</row>
    <row r="8" spans="2:53" s="5" customFormat="1" ht="15.75" customHeight="1">
      <c r="B8" s="189" t="s">
        <v>967</v>
      </c>
      <c r="C8" s="189"/>
      <c r="D8" s="189"/>
      <c r="E8" s="189"/>
      <c r="F8" s="189"/>
      <c r="G8" s="189"/>
      <c r="H8" s="189"/>
      <c r="L8" s="153"/>
      <c r="N8" s="153"/>
      <c r="AZ8" s="52"/>
      <c r="BA8" s="52"/>
    </row>
    <row r="9" spans="1:66" s="5" customFormat="1" ht="51.75" customHeight="1">
      <c r="A9" s="194" t="s">
        <v>2030</v>
      </c>
      <c r="B9" s="191" t="s">
        <v>1446</v>
      </c>
      <c r="C9" s="191" t="s">
        <v>1071</v>
      </c>
      <c r="D9" s="191" t="s">
        <v>2148</v>
      </c>
      <c r="E9" s="191" t="s">
        <v>1437</v>
      </c>
      <c r="F9" s="191" t="s">
        <v>2149</v>
      </c>
      <c r="G9" s="191" t="s">
        <v>1447</v>
      </c>
      <c r="H9" s="191" t="s">
        <v>1448</v>
      </c>
      <c r="I9" s="193" t="s">
        <v>1449</v>
      </c>
      <c r="J9" s="193" t="s">
        <v>808</v>
      </c>
      <c r="K9" s="193" t="s">
        <v>809</v>
      </c>
      <c r="L9" s="195" t="s">
        <v>1453</v>
      </c>
      <c r="M9" s="193" t="s">
        <v>1452</v>
      </c>
      <c r="N9" s="195" t="s">
        <v>1451</v>
      </c>
      <c r="O9" s="193" t="s">
        <v>1454</v>
      </c>
      <c r="P9" s="191" t="s">
        <v>2146</v>
      </c>
      <c r="Q9" s="191"/>
      <c r="R9" s="191" t="s">
        <v>2146</v>
      </c>
      <c r="S9" s="191"/>
      <c r="T9" s="191" t="s">
        <v>2146</v>
      </c>
      <c r="U9" s="191"/>
      <c r="V9" s="191" t="s">
        <v>2146</v>
      </c>
      <c r="W9" s="191"/>
      <c r="X9" s="191" t="s">
        <v>2146</v>
      </c>
      <c r="Y9" s="191"/>
      <c r="Z9" s="191" t="s">
        <v>2146</v>
      </c>
      <c r="AA9" s="191"/>
      <c r="AB9" s="191" t="s">
        <v>2146</v>
      </c>
      <c r="AC9" s="191"/>
      <c r="AD9" s="191" t="s">
        <v>2146</v>
      </c>
      <c r="AE9" s="191"/>
      <c r="AF9" s="191" t="s">
        <v>2146</v>
      </c>
      <c r="AG9" s="191"/>
      <c r="AH9" s="191" t="s">
        <v>2146</v>
      </c>
      <c r="AI9" s="191"/>
      <c r="AJ9" s="191" t="s">
        <v>2146</v>
      </c>
      <c r="AK9" s="191"/>
      <c r="AL9" s="191" t="s">
        <v>2146</v>
      </c>
      <c r="AM9" s="191"/>
      <c r="AN9" s="191" t="s">
        <v>2146</v>
      </c>
      <c r="AO9" s="191"/>
      <c r="AP9" s="191" t="s">
        <v>2146</v>
      </c>
      <c r="AQ9" s="191"/>
      <c r="AR9" s="191" t="s">
        <v>2146</v>
      </c>
      <c r="AS9" s="191"/>
      <c r="AT9" s="191" t="s">
        <v>2146</v>
      </c>
      <c r="AU9" s="191"/>
      <c r="AV9" s="191" t="s">
        <v>2144</v>
      </c>
      <c r="AW9" s="191"/>
      <c r="AX9" s="191" t="s">
        <v>2150</v>
      </c>
      <c r="AY9" s="191" t="s">
        <v>1450</v>
      </c>
      <c r="AZ9" s="191" t="s">
        <v>2062</v>
      </c>
      <c r="BA9" s="191" t="s">
        <v>807</v>
      </c>
      <c r="BB9" s="191" t="s">
        <v>1455</v>
      </c>
      <c r="BC9" s="191" t="s">
        <v>2116</v>
      </c>
      <c r="BD9" s="191" t="s">
        <v>2117</v>
      </c>
      <c r="BE9" s="191" t="s">
        <v>2118</v>
      </c>
      <c r="BF9" s="191" t="s">
        <v>2119</v>
      </c>
      <c r="BG9" s="191" t="s">
        <v>2120</v>
      </c>
      <c r="BH9" s="191" t="s">
        <v>2121</v>
      </c>
      <c r="BI9" s="191" t="s">
        <v>2122</v>
      </c>
      <c r="BJ9" s="191" t="s">
        <v>2123</v>
      </c>
      <c r="BK9" s="191" t="s">
        <v>2124</v>
      </c>
      <c r="BL9" s="191" t="s">
        <v>2125</v>
      </c>
      <c r="BM9" s="191" t="s">
        <v>1700</v>
      </c>
      <c r="BN9" s="191" t="s">
        <v>853</v>
      </c>
    </row>
    <row r="10" spans="1:66" s="5" customFormat="1" ht="22.5" customHeight="1">
      <c r="A10" s="194"/>
      <c r="B10" s="191"/>
      <c r="C10" s="191"/>
      <c r="D10" s="191"/>
      <c r="E10" s="191"/>
      <c r="F10" s="191"/>
      <c r="G10" s="191"/>
      <c r="H10" s="191"/>
      <c r="I10" s="193"/>
      <c r="J10" s="193"/>
      <c r="K10" s="193"/>
      <c r="L10" s="195"/>
      <c r="M10" s="193"/>
      <c r="N10" s="195"/>
      <c r="O10" s="193"/>
      <c r="P10" s="191" t="s">
        <v>2128</v>
      </c>
      <c r="Q10" s="191"/>
      <c r="R10" s="192" t="s">
        <v>2145</v>
      </c>
      <c r="S10" s="192"/>
      <c r="T10" s="192" t="s">
        <v>1324</v>
      </c>
      <c r="U10" s="192"/>
      <c r="V10" s="192" t="s">
        <v>133</v>
      </c>
      <c r="W10" s="192"/>
      <c r="X10" s="192" t="s">
        <v>134</v>
      </c>
      <c r="Y10" s="192"/>
      <c r="Z10" s="192" t="s">
        <v>135</v>
      </c>
      <c r="AA10" s="192"/>
      <c r="AB10" s="192" t="s">
        <v>136</v>
      </c>
      <c r="AC10" s="192"/>
      <c r="AD10" s="192" t="s">
        <v>137</v>
      </c>
      <c r="AE10" s="192"/>
      <c r="AF10" s="192" t="s">
        <v>138</v>
      </c>
      <c r="AG10" s="192"/>
      <c r="AH10" s="192" t="s">
        <v>139</v>
      </c>
      <c r="AI10" s="192"/>
      <c r="AJ10" s="192" t="s">
        <v>140</v>
      </c>
      <c r="AK10" s="192"/>
      <c r="AL10" s="192" t="s">
        <v>141</v>
      </c>
      <c r="AM10" s="192"/>
      <c r="AN10" s="192" t="s">
        <v>269</v>
      </c>
      <c r="AO10" s="192"/>
      <c r="AP10" s="192" t="s">
        <v>270</v>
      </c>
      <c r="AQ10" s="192"/>
      <c r="AR10" s="192" t="s">
        <v>2142</v>
      </c>
      <c r="AS10" s="192"/>
      <c r="AT10" s="192" t="s">
        <v>2147</v>
      </c>
      <c r="AU10" s="192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</row>
    <row r="11" spans="1:66" s="5" customFormat="1" ht="14.25" customHeight="1">
      <c r="A11" s="194"/>
      <c r="B11" s="191"/>
      <c r="C11" s="191"/>
      <c r="D11" s="191"/>
      <c r="E11" s="191"/>
      <c r="F11" s="191"/>
      <c r="G11" s="191"/>
      <c r="H11" s="191"/>
      <c r="I11" s="193"/>
      <c r="J11" s="193"/>
      <c r="K11" s="193"/>
      <c r="L11" s="195"/>
      <c r="M11" s="193"/>
      <c r="N11" s="195"/>
      <c r="O11" s="193"/>
      <c r="P11" s="191" t="s">
        <v>2143</v>
      </c>
      <c r="Q11" s="191"/>
      <c r="R11" s="191" t="s">
        <v>2143</v>
      </c>
      <c r="S11" s="191"/>
      <c r="T11" s="191" t="s">
        <v>2143</v>
      </c>
      <c r="U11" s="191"/>
      <c r="V11" s="191" t="s">
        <v>2143</v>
      </c>
      <c r="W11" s="191"/>
      <c r="X11" s="191" t="s">
        <v>2143</v>
      </c>
      <c r="Y11" s="191"/>
      <c r="Z11" s="191" t="s">
        <v>2143</v>
      </c>
      <c r="AA11" s="191"/>
      <c r="AB11" s="191" t="s">
        <v>2143</v>
      </c>
      <c r="AC11" s="191"/>
      <c r="AD11" s="191" t="s">
        <v>2143</v>
      </c>
      <c r="AE11" s="191"/>
      <c r="AF11" s="191" t="s">
        <v>2143</v>
      </c>
      <c r="AG11" s="191"/>
      <c r="AH11" s="191" t="s">
        <v>2143</v>
      </c>
      <c r="AI11" s="191"/>
      <c r="AJ11" s="191" t="s">
        <v>2143</v>
      </c>
      <c r="AK11" s="191"/>
      <c r="AL11" s="191" t="s">
        <v>2143</v>
      </c>
      <c r="AM11" s="191"/>
      <c r="AN11" s="191" t="s">
        <v>2143</v>
      </c>
      <c r="AO11" s="191"/>
      <c r="AP11" s="191" t="s">
        <v>2143</v>
      </c>
      <c r="AQ11" s="191"/>
      <c r="AR11" s="191" t="s">
        <v>2143</v>
      </c>
      <c r="AS11" s="191"/>
      <c r="AT11" s="191" t="s">
        <v>2143</v>
      </c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</row>
    <row r="12" spans="1:66" s="2" customFormat="1" ht="74.25" customHeight="1">
      <c r="A12" s="194"/>
      <c r="B12" s="191"/>
      <c r="C12" s="191"/>
      <c r="D12" s="191"/>
      <c r="E12" s="191"/>
      <c r="F12" s="191"/>
      <c r="G12" s="191"/>
      <c r="H12" s="191"/>
      <c r="I12" s="193"/>
      <c r="J12" s="193"/>
      <c r="K12" s="193"/>
      <c r="L12" s="195"/>
      <c r="M12" s="193"/>
      <c r="N12" s="195"/>
      <c r="O12" s="193"/>
      <c r="P12" s="1" t="s">
        <v>1449</v>
      </c>
      <c r="Q12" s="1" t="s">
        <v>1451</v>
      </c>
      <c r="R12" s="1" t="s">
        <v>1449</v>
      </c>
      <c r="S12" s="1" t="s">
        <v>1451</v>
      </c>
      <c r="T12" s="1" t="s">
        <v>1449</v>
      </c>
      <c r="U12" s="1" t="s">
        <v>1451</v>
      </c>
      <c r="V12" s="1" t="s">
        <v>1449</v>
      </c>
      <c r="W12" s="1" t="s">
        <v>1451</v>
      </c>
      <c r="X12" s="1" t="s">
        <v>1449</v>
      </c>
      <c r="Y12" s="1" t="s">
        <v>1451</v>
      </c>
      <c r="Z12" s="1" t="s">
        <v>1449</v>
      </c>
      <c r="AA12" s="1" t="s">
        <v>1451</v>
      </c>
      <c r="AB12" s="1" t="s">
        <v>1449</v>
      </c>
      <c r="AC12" s="1" t="s">
        <v>1451</v>
      </c>
      <c r="AD12" s="1" t="s">
        <v>1449</v>
      </c>
      <c r="AE12" s="1" t="s">
        <v>1451</v>
      </c>
      <c r="AF12" s="1" t="s">
        <v>1449</v>
      </c>
      <c r="AG12" s="1" t="s">
        <v>1451</v>
      </c>
      <c r="AH12" s="1" t="s">
        <v>1449</v>
      </c>
      <c r="AI12" s="1" t="s">
        <v>1451</v>
      </c>
      <c r="AJ12" s="1" t="s">
        <v>1449</v>
      </c>
      <c r="AK12" s="1" t="s">
        <v>1451</v>
      </c>
      <c r="AL12" s="1" t="s">
        <v>1449</v>
      </c>
      <c r="AM12" s="1" t="s">
        <v>1451</v>
      </c>
      <c r="AN12" s="1" t="s">
        <v>1449</v>
      </c>
      <c r="AO12" s="1" t="s">
        <v>1451</v>
      </c>
      <c r="AP12" s="1" t="s">
        <v>1449</v>
      </c>
      <c r="AQ12" s="1" t="s">
        <v>1451</v>
      </c>
      <c r="AR12" s="1" t="s">
        <v>1449</v>
      </c>
      <c r="AS12" s="1" t="s">
        <v>1451</v>
      </c>
      <c r="AT12" s="1" t="s">
        <v>1449</v>
      </c>
      <c r="AU12" s="1" t="s">
        <v>1451</v>
      </c>
      <c r="AV12" s="1" t="s">
        <v>1449</v>
      </c>
      <c r="AW12" s="1" t="s">
        <v>1451</v>
      </c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</row>
    <row r="13" spans="1:66" s="5" customFormat="1" ht="12.75">
      <c r="A13" s="5">
        <v>1</v>
      </c>
      <c r="B13" s="6">
        <v>2</v>
      </c>
      <c r="C13" s="6">
        <v>4</v>
      </c>
      <c r="D13" s="6">
        <v>4</v>
      </c>
      <c r="E13" s="6">
        <v>6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154">
        <v>12</v>
      </c>
      <c r="M13" s="6">
        <v>13</v>
      </c>
      <c r="N13" s="154">
        <v>14</v>
      </c>
      <c r="O13" s="6">
        <v>15</v>
      </c>
      <c r="P13" s="6">
        <v>16</v>
      </c>
      <c r="Q13" s="6">
        <v>17</v>
      </c>
      <c r="R13" s="6">
        <v>18</v>
      </c>
      <c r="S13" s="6">
        <v>19</v>
      </c>
      <c r="T13" s="6">
        <v>20</v>
      </c>
      <c r="U13" s="6">
        <v>21</v>
      </c>
      <c r="V13" s="6">
        <v>22</v>
      </c>
      <c r="W13" s="6">
        <v>23</v>
      </c>
      <c r="X13" s="6">
        <v>24</v>
      </c>
      <c r="Y13" s="6">
        <v>25</v>
      </c>
      <c r="Z13" s="6">
        <v>26</v>
      </c>
      <c r="AA13" s="6">
        <v>27</v>
      </c>
      <c r="AB13" s="6">
        <v>28</v>
      </c>
      <c r="AC13" s="6">
        <v>29</v>
      </c>
      <c r="AD13" s="6">
        <v>30</v>
      </c>
      <c r="AE13" s="6">
        <v>31</v>
      </c>
      <c r="AF13" s="6">
        <v>32</v>
      </c>
      <c r="AG13" s="6">
        <v>33</v>
      </c>
      <c r="AH13" s="6">
        <v>34</v>
      </c>
      <c r="AI13" s="6">
        <v>35</v>
      </c>
      <c r="AJ13" s="6">
        <v>36</v>
      </c>
      <c r="AK13" s="6">
        <v>37</v>
      </c>
      <c r="AL13" s="6">
        <v>38</v>
      </c>
      <c r="AM13" s="6">
        <v>39</v>
      </c>
      <c r="AN13" s="6">
        <v>40</v>
      </c>
      <c r="AO13" s="6">
        <v>41</v>
      </c>
      <c r="AP13" s="6">
        <v>42</v>
      </c>
      <c r="AQ13" s="6">
        <v>43</v>
      </c>
      <c r="AR13" s="6">
        <v>44</v>
      </c>
      <c r="AS13" s="6">
        <v>45</v>
      </c>
      <c r="AT13" s="6">
        <v>46</v>
      </c>
      <c r="AU13" s="6">
        <v>47</v>
      </c>
      <c r="AV13" s="6">
        <v>48</v>
      </c>
      <c r="AW13" s="6">
        <v>49</v>
      </c>
      <c r="AX13" s="6">
        <v>50</v>
      </c>
      <c r="AY13" s="6">
        <v>51</v>
      </c>
      <c r="AZ13" s="6">
        <v>52</v>
      </c>
      <c r="BA13" s="6">
        <v>53</v>
      </c>
      <c r="BB13" s="6">
        <v>54</v>
      </c>
      <c r="BC13" s="6">
        <v>55</v>
      </c>
      <c r="BD13" s="6">
        <v>56</v>
      </c>
      <c r="BE13" s="6">
        <v>57</v>
      </c>
      <c r="BF13" s="6">
        <v>58</v>
      </c>
      <c r="BG13" s="6">
        <v>59</v>
      </c>
      <c r="BH13" s="6">
        <v>60</v>
      </c>
      <c r="BI13" s="6">
        <v>61</v>
      </c>
      <c r="BJ13" s="6">
        <v>62</v>
      </c>
      <c r="BK13" s="6">
        <v>63</v>
      </c>
      <c r="BL13" s="6">
        <v>64</v>
      </c>
      <c r="BM13" s="18">
        <v>65</v>
      </c>
      <c r="BN13" s="18">
        <v>66</v>
      </c>
    </row>
    <row r="14" spans="1:66" s="5" customFormat="1" ht="303" customHeight="1">
      <c r="A14" s="18">
        <v>1</v>
      </c>
      <c r="B14" s="9" t="s">
        <v>2236</v>
      </c>
      <c r="C14" s="10" t="s">
        <v>2079</v>
      </c>
      <c r="D14" s="10" t="s">
        <v>2079</v>
      </c>
      <c r="E14" s="10" t="s">
        <v>2268</v>
      </c>
      <c r="F14" s="10" t="s">
        <v>2269</v>
      </c>
      <c r="G14" s="11" t="s">
        <v>1973</v>
      </c>
      <c r="H14" s="12" t="s">
        <v>1671</v>
      </c>
      <c r="I14" s="12">
        <v>54.3</v>
      </c>
      <c r="J14" s="12">
        <f>K14/1.12</f>
        <v>58419.99999999999</v>
      </c>
      <c r="K14" s="13">
        <v>65430.4</v>
      </c>
      <c r="L14" s="140">
        <f aca="true" t="shared" si="0" ref="L14:L45">I14*J14</f>
        <v>3172205.9999999995</v>
      </c>
      <c r="M14" s="14"/>
      <c r="N14" s="144">
        <f aca="true" t="shared" si="1" ref="N14:N77">L14*1.12</f>
        <v>3552870.7199999997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6">
        <v>54.3</v>
      </c>
      <c r="AQ14" s="23">
        <v>3552870.7</v>
      </c>
      <c r="AR14" s="18"/>
      <c r="AS14" s="18"/>
      <c r="AT14" s="18"/>
      <c r="AU14" s="18"/>
      <c r="AV14" s="18"/>
      <c r="AW14" s="18"/>
      <c r="AX14" s="24" t="s">
        <v>811</v>
      </c>
      <c r="AY14" s="17" t="s">
        <v>755</v>
      </c>
      <c r="AZ14" s="10" t="s">
        <v>2047</v>
      </c>
      <c r="BA14" s="18"/>
      <c r="BB14" s="10">
        <v>0</v>
      </c>
      <c r="BC14" s="10" t="s">
        <v>1805</v>
      </c>
      <c r="BD14" s="10" t="s">
        <v>916</v>
      </c>
      <c r="BE14" s="18"/>
      <c r="BF14" s="10" t="s">
        <v>445</v>
      </c>
      <c r="BG14" s="10" t="s">
        <v>445</v>
      </c>
      <c r="BH14" s="10" t="s">
        <v>446</v>
      </c>
      <c r="BI14" s="10" t="s">
        <v>1568</v>
      </c>
      <c r="BJ14" s="10" t="s">
        <v>1569</v>
      </c>
      <c r="BK14" s="10">
        <v>100</v>
      </c>
      <c r="BL14" s="10" t="s">
        <v>1556</v>
      </c>
      <c r="BM14" s="19">
        <v>16992</v>
      </c>
      <c r="BN14" s="18">
        <v>5510410001</v>
      </c>
    </row>
    <row r="15" spans="1:66" s="5" customFormat="1" ht="290.25" customHeight="1">
      <c r="A15" s="18">
        <v>2</v>
      </c>
      <c r="B15" s="9" t="s">
        <v>2236</v>
      </c>
      <c r="C15" s="10" t="s">
        <v>2080</v>
      </c>
      <c r="D15" s="10" t="s">
        <v>2080</v>
      </c>
      <c r="E15" s="16" t="s">
        <v>2270</v>
      </c>
      <c r="F15" s="16" t="s">
        <v>2027</v>
      </c>
      <c r="G15" s="17" t="s">
        <v>1973</v>
      </c>
      <c r="H15" s="12" t="s">
        <v>1671</v>
      </c>
      <c r="I15" s="12">
        <v>6.2</v>
      </c>
      <c r="J15" s="12">
        <f>K15/1.12</f>
        <v>64290</v>
      </c>
      <c r="K15" s="12">
        <v>72004.8</v>
      </c>
      <c r="L15" s="140">
        <f t="shared" si="0"/>
        <v>398598</v>
      </c>
      <c r="M15" s="18"/>
      <c r="N15" s="144">
        <f t="shared" si="1"/>
        <v>446429.76000000007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6">
        <v>6.2</v>
      </c>
      <c r="AQ15" s="23">
        <v>446429.8</v>
      </c>
      <c r="AR15" s="18"/>
      <c r="AS15" s="18"/>
      <c r="AT15" s="18"/>
      <c r="AU15" s="18"/>
      <c r="AV15" s="18"/>
      <c r="AW15" s="18"/>
      <c r="AX15" s="24" t="s">
        <v>810</v>
      </c>
      <c r="AY15" s="17" t="s">
        <v>755</v>
      </c>
      <c r="AZ15" s="10" t="s">
        <v>2047</v>
      </c>
      <c r="BA15" s="18"/>
      <c r="BB15" s="10">
        <v>0</v>
      </c>
      <c r="BC15" s="16" t="s">
        <v>1805</v>
      </c>
      <c r="BD15" s="16" t="s">
        <v>916</v>
      </c>
      <c r="BE15" s="18"/>
      <c r="BF15" s="16" t="s">
        <v>445</v>
      </c>
      <c r="BG15" s="16" t="s">
        <v>445</v>
      </c>
      <c r="BH15" s="16" t="s">
        <v>446</v>
      </c>
      <c r="BI15" s="16" t="s">
        <v>1568</v>
      </c>
      <c r="BJ15" s="16" t="s">
        <v>1569</v>
      </c>
      <c r="BK15" s="16">
        <v>100</v>
      </c>
      <c r="BL15" s="16" t="s">
        <v>1556</v>
      </c>
      <c r="BM15" s="12">
        <v>16992</v>
      </c>
      <c r="BN15" s="18">
        <v>5510410001</v>
      </c>
    </row>
    <row r="16" spans="1:66" s="5" customFormat="1" ht="252" customHeight="1">
      <c r="A16" s="18">
        <v>3</v>
      </c>
      <c r="B16" s="9" t="s">
        <v>2237</v>
      </c>
      <c r="C16" s="10" t="s">
        <v>1072</v>
      </c>
      <c r="D16" s="10" t="s">
        <v>2081</v>
      </c>
      <c r="E16" s="16" t="s">
        <v>2028</v>
      </c>
      <c r="F16" s="16" t="s">
        <v>481</v>
      </c>
      <c r="G16" s="17" t="s">
        <v>1973</v>
      </c>
      <c r="H16" s="12" t="s">
        <v>1671</v>
      </c>
      <c r="I16" s="12">
        <v>10.3</v>
      </c>
      <c r="J16" s="19">
        <f aca="true" t="shared" si="2" ref="J16:J37">K16:K109/1.12</f>
        <v>58930</v>
      </c>
      <c r="K16" s="15">
        <v>66001.6</v>
      </c>
      <c r="L16" s="140">
        <f t="shared" si="0"/>
        <v>606979</v>
      </c>
      <c r="M16" s="18"/>
      <c r="N16" s="144">
        <f t="shared" si="1"/>
        <v>679816.4800000001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6">
        <v>10.3</v>
      </c>
      <c r="AQ16" s="23">
        <v>679816.5</v>
      </c>
      <c r="AR16" s="18"/>
      <c r="AS16" s="18"/>
      <c r="AT16" s="18"/>
      <c r="AU16" s="18"/>
      <c r="AV16" s="18"/>
      <c r="AW16" s="18"/>
      <c r="AX16" s="24" t="s">
        <v>810</v>
      </c>
      <c r="AY16" s="17" t="s">
        <v>755</v>
      </c>
      <c r="AZ16" s="10" t="s">
        <v>2047</v>
      </c>
      <c r="BA16" s="18"/>
      <c r="BB16" s="10">
        <v>0</v>
      </c>
      <c r="BC16" s="16" t="s">
        <v>1805</v>
      </c>
      <c r="BD16" s="16" t="s">
        <v>916</v>
      </c>
      <c r="BE16" s="18"/>
      <c r="BF16" s="16" t="s">
        <v>445</v>
      </c>
      <c r="BG16" s="16" t="s">
        <v>445</v>
      </c>
      <c r="BH16" s="16" t="s">
        <v>446</v>
      </c>
      <c r="BI16" s="16" t="s">
        <v>1568</v>
      </c>
      <c r="BJ16" s="16" t="s">
        <v>1569</v>
      </c>
      <c r="BK16" s="16">
        <v>100</v>
      </c>
      <c r="BL16" s="16" t="s">
        <v>1556</v>
      </c>
      <c r="BM16" s="12">
        <v>16992</v>
      </c>
      <c r="BN16" s="18">
        <v>5510410001</v>
      </c>
    </row>
    <row r="17" spans="1:66" s="5" customFormat="1" ht="237.75" customHeight="1">
      <c r="A17" s="18">
        <v>4</v>
      </c>
      <c r="B17" s="9" t="s">
        <v>2237</v>
      </c>
      <c r="C17" s="10" t="s">
        <v>2082</v>
      </c>
      <c r="D17" s="10" t="s">
        <v>2082</v>
      </c>
      <c r="E17" s="16" t="s">
        <v>716</v>
      </c>
      <c r="F17" s="16" t="s">
        <v>482</v>
      </c>
      <c r="G17" s="17" t="s">
        <v>1973</v>
      </c>
      <c r="H17" s="12" t="s">
        <v>1671</v>
      </c>
      <c r="I17" s="12">
        <v>12.8</v>
      </c>
      <c r="J17" s="19">
        <f t="shared" si="2"/>
        <v>58930</v>
      </c>
      <c r="K17" s="15">
        <v>66001.6</v>
      </c>
      <c r="L17" s="140">
        <f t="shared" si="0"/>
        <v>754304</v>
      </c>
      <c r="M17" s="18"/>
      <c r="N17" s="144">
        <f t="shared" si="1"/>
        <v>844820.4800000001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6">
        <v>12.8</v>
      </c>
      <c r="AQ17" s="23">
        <v>844820.5</v>
      </c>
      <c r="AR17" s="18"/>
      <c r="AS17" s="18"/>
      <c r="AT17" s="18"/>
      <c r="AU17" s="18"/>
      <c r="AV17" s="18"/>
      <c r="AW17" s="18"/>
      <c r="AX17" s="24" t="s">
        <v>812</v>
      </c>
      <c r="AY17" s="17" t="s">
        <v>755</v>
      </c>
      <c r="AZ17" s="10" t="s">
        <v>2047</v>
      </c>
      <c r="BA17" s="18"/>
      <c r="BB17" s="10">
        <v>0</v>
      </c>
      <c r="BC17" s="16" t="s">
        <v>1805</v>
      </c>
      <c r="BD17" s="16" t="s">
        <v>916</v>
      </c>
      <c r="BE17" s="18"/>
      <c r="BF17" s="16" t="s">
        <v>445</v>
      </c>
      <c r="BG17" s="16" t="s">
        <v>445</v>
      </c>
      <c r="BH17" s="16" t="s">
        <v>446</v>
      </c>
      <c r="BI17" s="16" t="s">
        <v>1568</v>
      </c>
      <c r="BJ17" s="16" t="s">
        <v>1569</v>
      </c>
      <c r="BK17" s="16">
        <v>100</v>
      </c>
      <c r="BL17" s="16"/>
      <c r="BM17" s="12">
        <v>16992</v>
      </c>
      <c r="BN17" s="18">
        <v>5510410001</v>
      </c>
    </row>
    <row r="18" spans="1:66" s="5" customFormat="1" ht="175.5" customHeight="1">
      <c r="A18" s="18">
        <v>5</v>
      </c>
      <c r="B18" s="9" t="s">
        <v>2238</v>
      </c>
      <c r="C18" s="10" t="s">
        <v>2083</v>
      </c>
      <c r="D18" s="10" t="s">
        <v>2083</v>
      </c>
      <c r="E18" s="16" t="s">
        <v>2175</v>
      </c>
      <c r="F18" s="10" t="s">
        <v>824</v>
      </c>
      <c r="G18" s="17" t="s">
        <v>1973</v>
      </c>
      <c r="H18" s="12" t="s">
        <v>1671</v>
      </c>
      <c r="I18" s="12">
        <v>20</v>
      </c>
      <c r="J18" s="19">
        <f t="shared" si="2"/>
        <v>107142.84999999999</v>
      </c>
      <c r="K18" s="15">
        <v>119999.992</v>
      </c>
      <c r="L18" s="140">
        <f t="shared" si="0"/>
        <v>2142857</v>
      </c>
      <c r="M18" s="18"/>
      <c r="N18" s="144">
        <f t="shared" si="1"/>
        <v>2399999.8400000003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6">
        <v>20</v>
      </c>
      <c r="AQ18" s="23">
        <f>AP18*K18</f>
        <v>2399999.84</v>
      </c>
      <c r="AR18" s="18"/>
      <c r="AS18" s="18"/>
      <c r="AT18" s="18"/>
      <c r="AU18" s="18"/>
      <c r="AV18" s="18"/>
      <c r="AW18" s="18"/>
      <c r="AX18" s="24" t="s">
        <v>811</v>
      </c>
      <c r="AY18" s="17" t="s">
        <v>755</v>
      </c>
      <c r="AZ18" s="10" t="s">
        <v>2047</v>
      </c>
      <c r="BA18" s="18"/>
      <c r="BB18" s="10">
        <v>0</v>
      </c>
      <c r="BC18" s="16" t="s">
        <v>1806</v>
      </c>
      <c r="BD18" s="16" t="s">
        <v>401</v>
      </c>
      <c r="BE18" s="18"/>
      <c r="BF18" s="16" t="s">
        <v>445</v>
      </c>
      <c r="BG18" s="16" t="s">
        <v>445</v>
      </c>
      <c r="BH18" s="16" t="s">
        <v>446</v>
      </c>
      <c r="BI18" s="16" t="s">
        <v>1568</v>
      </c>
      <c r="BJ18" s="16" t="s">
        <v>1569</v>
      </c>
      <c r="BK18" s="16">
        <v>100</v>
      </c>
      <c r="BL18" s="16"/>
      <c r="BM18" s="12">
        <v>16992</v>
      </c>
      <c r="BN18" s="18">
        <v>5510410001</v>
      </c>
    </row>
    <row r="19" spans="1:66" s="5" customFormat="1" ht="366.75" customHeight="1">
      <c r="A19" s="18">
        <v>6</v>
      </c>
      <c r="B19" s="9" t="s">
        <v>2239</v>
      </c>
      <c r="C19" s="10" t="s">
        <v>2084</v>
      </c>
      <c r="D19" s="10" t="s">
        <v>2084</v>
      </c>
      <c r="E19" s="16" t="s">
        <v>2176</v>
      </c>
      <c r="F19" s="16" t="s">
        <v>2029</v>
      </c>
      <c r="G19" s="17" t="s">
        <v>1973</v>
      </c>
      <c r="H19" s="12" t="s">
        <v>1671</v>
      </c>
      <c r="I19" s="12">
        <v>1.6</v>
      </c>
      <c r="J19" s="19">
        <f t="shared" si="2"/>
        <v>49557.5</v>
      </c>
      <c r="K19" s="15">
        <v>55504.4</v>
      </c>
      <c r="L19" s="140">
        <f t="shared" si="0"/>
        <v>79292</v>
      </c>
      <c r="M19" s="18"/>
      <c r="N19" s="144">
        <f t="shared" si="1"/>
        <v>88807.04000000001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6">
        <v>1.6</v>
      </c>
      <c r="AQ19" s="16">
        <v>88807</v>
      </c>
      <c r="AR19" s="18"/>
      <c r="AS19" s="18"/>
      <c r="AT19" s="18"/>
      <c r="AU19" s="18"/>
      <c r="AV19" s="18"/>
      <c r="AW19" s="18"/>
      <c r="AX19" s="24" t="s">
        <v>811</v>
      </c>
      <c r="AY19" s="17" t="s">
        <v>755</v>
      </c>
      <c r="AZ19" s="10" t="s">
        <v>2047</v>
      </c>
      <c r="BA19" s="18"/>
      <c r="BB19" s="10">
        <v>0</v>
      </c>
      <c r="BC19" s="16" t="s">
        <v>1806</v>
      </c>
      <c r="BD19" s="16" t="s">
        <v>401</v>
      </c>
      <c r="BE19" s="18"/>
      <c r="BF19" s="16" t="s">
        <v>445</v>
      </c>
      <c r="BG19" s="16" t="s">
        <v>445</v>
      </c>
      <c r="BH19" s="16" t="s">
        <v>446</v>
      </c>
      <c r="BI19" s="16" t="s">
        <v>1568</v>
      </c>
      <c r="BJ19" s="16" t="s">
        <v>1569</v>
      </c>
      <c r="BK19" s="16">
        <v>100</v>
      </c>
      <c r="BL19" s="16"/>
      <c r="BM19" s="12">
        <v>16992</v>
      </c>
      <c r="BN19" s="18">
        <v>5510410001</v>
      </c>
    </row>
    <row r="20" spans="1:66" s="5" customFormat="1" ht="200.25" customHeight="1">
      <c r="A20" s="18">
        <v>7</v>
      </c>
      <c r="B20" s="9" t="s">
        <v>2239</v>
      </c>
      <c r="C20" s="10" t="s">
        <v>16</v>
      </c>
      <c r="D20" s="10" t="s">
        <v>16</v>
      </c>
      <c r="E20" s="88" t="s">
        <v>1162</v>
      </c>
      <c r="F20" s="16" t="s">
        <v>2277</v>
      </c>
      <c r="G20" s="17" t="s">
        <v>1973</v>
      </c>
      <c r="H20" s="12" t="s">
        <v>1671</v>
      </c>
      <c r="I20" s="12">
        <v>0.5</v>
      </c>
      <c r="J20" s="19">
        <f t="shared" si="2"/>
        <v>66963.99999999999</v>
      </c>
      <c r="K20" s="15">
        <v>74999.68</v>
      </c>
      <c r="L20" s="140">
        <f t="shared" si="0"/>
        <v>33481.99999999999</v>
      </c>
      <c r="M20" s="18"/>
      <c r="N20" s="144">
        <f t="shared" si="1"/>
        <v>37499.84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6">
        <v>0.5</v>
      </c>
      <c r="AQ20" s="23">
        <v>37499.8</v>
      </c>
      <c r="AR20" s="18"/>
      <c r="AS20" s="18"/>
      <c r="AT20" s="18"/>
      <c r="AU20" s="18"/>
      <c r="AV20" s="18"/>
      <c r="AW20" s="18"/>
      <c r="AX20" s="24" t="s">
        <v>813</v>
      </c>
      <c r="AY20" s="17" t="s">
        <v>755</v>
      </c>
      <c r="AZ20" s="10" t="s">
        <v>2047</v>
      </c>
      <c r="BA20" s="18"/>
      <c r="BB20" s="10">
        <v>0</v>
      </c>
      <c r="BC20" s="16" t="s">
        <v>1806</v>
      </c>
      <c r="BD20" s="16" t="s">
        <v>401</v>
      </c>
      <c r="BE20" s="18"/>
      <c r="BF20" s="16" t="s">
        <v>445</v>
      </c>
      <c r="BG20" s="16" t="s">
        <v>445</v>
      </c>
      <c r="BH20" s="16" t="s">
        <v>446</v>
      </c>
      <c r="BI20" s="16" t="s">
        <v>1568</v>
      </c>
      <c r="BJ20" s="16" t="s">
        <v>1569</v>
      </c>
      <c r="BK20" s="16">
        <v>100</v>
      </c>
      <c r="BL20" s="16"/>
      <c r="BM20" s="12">
        <v>16992</v>
      </c>
      <c r="BN20" s="18">
        <v>5510410001</v>
      </c>
    </row>
    <row r="21" spans="1:66" s="5" customFormat="1" ht="336" customHeight="1">
      <c r="A21" s="18">
        <v>8</v>
      </c>
      <c r="B21" s="9" t="s">
        <v>2239</v>
      </c>
      <c r="C21" s="10" t="s">
        <v>1073</v>
      </c>
      <c r="D21" s="10" t="s">
        <v>17</v>
      </c>
      <c r="E21" s="88" t="s">
        <v>1163</v>
      </c>
      <c r="F21" s="10" t="s">
        <v>2040</v>
      </c>
      <c r="G21" s="17" t="s">
        <v>1973</v>
      </c>
      <c r="H21" s="12" t="s">
        <v>1671</v>
      </c>
      <c r="I21" s="12">
        <v>0.5</v>
      </c>
      <c r="J21" s="19">
        <f t="shared" si="2"/>
        <v>88496</v>
      </c>
      <c r="K21" s="12">
        <v>99115.52</v>
      </c>
      <c r="L21" s="140">
        <f t="shared" si="0"/>
        <v>44248</v>
      </c>
      <c r="M21" s="18"/>
      <c r="N21" s="144">
        <f t="shared" si="1"/>
        <v>49557.76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6">
        <v>0.5</v>
      </c>
      <c r="AQ21" s="23">
        <v>49557.8</v>
      </c>
      <c r="AR21" s="18"/>
      <c r="AS21" s="18"/>
      <c r="AT21" s="18"/>
      <c r="AU21" s="18"/>
      <c r="AV21" s="18"/>
      <c r="AW21" s="18"/>
      <c r="AX21" s="24" t="s">
        <v>813</v>
      </c>
      <c r="AY21" s="17" t="s">
        <v>755</v>
      </c>
      <c r="AZ21" s="10" t="s">
        <v>2047</v>
      </c>
      <c r="BA21" s="18"/>
      <c r="BB21" s="10">
        <v>0</v>
      </c>
      <c r="BC21" s="16" t="s">
        <v>1806</v>
      </c>
      <c r="BD21" s="16" t="s">
        <v>401</v>
      </c>
      <c r="BE21" s="18"/>
      <c r="BF21" s="16" t="s">
        <v>445</v>
      </c>
      <c r="BG21" s="16" t="s">
        <v>445</v>
      </c>
      <c r="BH21" s="16" t="s">
        <v>446</v>
      </c>
      <c r="BI21" s="16" t="s">
        <v>1568</v>
      </c>
      <c r="BJ21" s="16" t="s">
        <v>1569</v>
      </c>
      <c r="BK21" s="16">
        <v>100</v>
      </c>
      <c r="BL21" s="16"/>
      <c r="BM21" s="12">
        <v>16992</v>
      </c>
      <c r="BN21" s="18">
        <v>5510410001</v>
      </c>
    </row>
    <row r="22" spans="1:66" s="5" customFormat="1" ht="263.25" customHeight="1">
      <c r="A22" s="18">
        <v>9</v>
      </c>
      <c r="B22" s="9" t="s">
        <v>2239</v>
      </c>
      <c r="C22" s="10" t="s">
        <v>18</v>
      </c>
      <c r="D22" s="10" t="s">
        <v>18</v>
      </c>
      <c r="E22" s="88" t="s">
        <v>1991</v>
      </c>
      <c r="F22" s="16" t="s">
        <v>1511</v>
      </c>
      <c r="G22" s="17" t="s">
        <v>1973</v>
      </c>
      <c r="H22" s="12" t="s">
        <v>1671</v>
      </c>
      <c r="I22" s="12">
        <v>0.5</v>
      </c>
      <c r="J22" s="19">
        <f t="shared" si="2"/>
        <v>38392</v>
      </c>
      <c r="K22" s="12">
        <v>42999.04</v>
      </c>
      <c r="L22" s="140">
        <f t="shared" si="0"/>
        <v>19196</v>
      </c>
      <c r="M22" s="18"/>
      <c r="N22" s="144">
        <f t="shared" si="1"/>
        <v>21499.52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6">
        <v>0.5</v>
      </c>
      <c r="AQ22" s="23">
        <v>21499.5</v>
      </c>
      <c r="AR22" s="18"/>
      <c r="AS22" s="18"/>
      <c r="AT22" s="18"/>
      <c r="AU22" s="18"/>
      <c r="AV22" s="18"/>
      <c r="AW22" s="18"/>
      <c r="AX22" s="24" t="s">
        <v>813</v>
      </c>
      <c r="AY22" s="17" t="s">
        <v>755</v>
      </c>
      <c r="AZ22" s="10" t="s">
        <v>2047</v>
      </c>
      <c r="BA22" s="18"/>
      <c r="BB22" s="10">
        <v>0</v>
      </c>
      <c r="BC22" s="16" t="s">
        <v>1806</v>
      </c>
      <c r="BD22" s="16" t="s">
        <v>401</v>
      </c>
      <c r="BE22" s="18"/>
      <c r="BF22" s="16" t="s">
        <v>445</v>
      </c>
      <c r="BG22" s="16" t="s">
        <v>445</v>
      </c>
      <c r="BH22" s="16" t="s">
        <v>446</v>
      </c>
      <c r="BI22" s="16" t="s">
        <v>1570</v>
      </c>
      <c r="BJ22" s="16" t="s">
        <v>1569</v>
      </c>
      <c r="BK22" s="16">
        <v>0</v>
      </c>
      <c r="BL22" s="16"/>
      <c r="BM22" s="12">
        <v>16992</v>
      </c>
      <c r="BN22" s="18">
        <v>5510410001</v>
      </c>
    </row>
    <row r="23" spans="1:66" s="5" customFormat="1" ht="273" customHeight="1">
      <c r="A23" s="18">
        <v>10</v>
      </c>
      <c r="B23" s="9" t="s">
        <v>2239</v>
      </c>
      <c r="C23" s="10" t="s">
        <v>19</v>
      </c>
      <c r="D23" s="10" t="s">
        <v>19</v>
      </c>
      <c r="E23" s="16" t="s">
        <v>9</v>
      </c>
      <c r="F23" s="16" t="s">
        <v>2245</v>
      </c>
      <c r="G23" s="17" t="s">
        <v>1973</v>
      </c>
      <c r="H23" s="12" t="s">
        <v>1671</v>
      </c>
      <c r="I23" s="12">
        <v>0.5</v>
      </c>
      <c r="J23" s="19">
        <f t="shared" si="2"/>
        <v>44643</v>
      </c>
      <c r="K23" s="12">
        <v>50000.16</v>
      </c>
      <c r="L23" s="140">
        <f t="shared" si="0"/>
        <v>22321.5</v>
      </c>
      <c r="M23" s="18"/>
      <c r="N23" s="144">
        <f t="shared" si="1"/>
        <v>25000.08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6">
        <v>0.5</v>
      </c>
      <c r="AQ23" s="23">
        <v>25000.1</v>
      </c>
      <c r="AR23" s="18"/>
      <c r="AS23" s="18"/>
      <c r="AT23" s="18"/>
      <c r="AU23" s="18"/>
      <c r="AV23" s="18"/>
      <c r="AW23" s="18"/>
      <c r="AX23" s="24" t="s">
        <v>814</v>
      </c>
      <c r="AY23" s="17" t="s">
        <v>755</v>
      </c>
      <c r="AZ23" s="10" t="s">
        <v>2047</v>
      </c>
      <c r="BA23" s="18"/>
      <c r="BB23" s="10">
        <v>0</v>
      </c>
      <c r="BC23" s="16" t="s">
        <v>1806</v>
      </c>
      <c r="BD23" s="16" t="s">
        <v>401</v>
      </c>
      <c r="BE23" s="18"/>
      <c r="BF23" s="16" t="s">
        <v>445</v>
      </c>
      <c r="BG23" s="16" t="s">
        <v>445</v>
      </c>
      <c r="BH23" s="16" t="s">
        <v>446</v>
      </c>
      <c r="BI23" s="16" t="s">
        <v>1570</v>
      </c>
      <c r="BJ23" s="16" t="s">
        <v>1569</v>
      </c>
      <c r="BK23" s="16">
        <v>0</v>
      </c>
      <c r="BL23" s="16"/>
      <c r="BM23" s="12">
        <v>16992</v>
      </c>
      <c r="BN23" s="18">
        <v>5510410001</v>
      </c>
    </row>
    <row r="24" spans="1:66" s="5" customFormat="1" ht="268.5" customHeight="1">
      <c r="A24" s="18">
        <v>11</v>
      </c>
      <c r="B24" s="9" t="s">
        <v>2240</v>
      </c>
      <c r="C24" s="10" t="s">
        <v>791</v>
      </c>
      <c r="D24" s="10" t="s">
        <v>791</v>
      </c>
      <c r="E24" s="16" t="s">
        <v>1132</v>
      </c>
      <c r="F24" s="16" t="s">
        <v>1512</v>
      </c>
      <c r="G24" s="17" t="s">
        <v>1973</v>
      </c>
      <c r="H24" s="12" t="s">
        <v>1671</v>
      </c>
      <c r="I24" s="12">
        <v>0.5</v>
      </c>
      <c r="J24" s="19">
        <f t="shared" si="2"/>
        <v>53981.99999999999</v>
      </c>
      <c r="K24" s="12">
        <v>60459.84</v>
      </c>
      <c r="L24" s="140">
        <f t="shared" si="0"/>
        <v>26990.999999999996</v>
      </c>
      <c r="M24" s="18"/>
      <c r="N24" s="144">
        <f t="shared" si="1"/>
        <v>30229.92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6">
        <v>0.5</v>
      </c>
      <c r="AQ24" s="23">
        <v>30229.9</v>
      </c>
      <c r="AR24" s="18"/>
      <c r="AS24" s="18"/>
      <c r="AT24" s="18"/>
      <c r="AU24" s="18"/>
      <c r="AV24" s="18"/>
      <c r="AW24" s="18"/>
      <c r="AX24" s="24" t="s">
        <v>814</v>
      </c>
      <c r="AY24" s="17" t="s">
        <v>755</v>
      </c>
      <c r="AZ24" s="10" t="s">
        <v>2047</v>
      </c>
      <c r="BA24" s="18"/>
      <c r="BB24" s="10">
        <v>0</v>
      </c>
      <c r="BC24" s="16" t="s">
        <v>1806</v>
      </c>
      <c r="BD24" s="16" t="s">
        <v>401</v>
      </c>
      <c r="BE24" s="18"/>
      <c r="BF24" s="16" t="s">
        <v>445</v>
      </c>
      <c r="BG24" s="16" t="s">
        <v>445</v>
      </c>
      <c r="BH24" s="16" t="s">
        <v>446</v>
      </c>
      <c r="BI24" s="16" t="s">
        <v>1570</v>
      </c>
      <c r="BJ24" s="16" t="s">
        <v>1569</v>
      </c>
      <c r="BK24" s="16">
        <v>0</v>
      </c>
      <c r="BL24" s="16"/>
      <c r="BM24" s="12">
        <v>16992</v>
      </c>
      <c r="BN24" s="18">
        <v>5510410001</v>
      </c>
    </row>
    <row r="25" spans="1:66" s="5" customFormat="1" ht="267.75">
      <c r="A25" s="18">
        <v>12</v>
      </c>
      <c r="B25" s="9" t="s">
        <v>2240</v>
      </c>
      <c r="C25" s="10" t="s">
        <v>792</v>
      </c>
      <c r="D25" s="10" t="s">
        <v>792</v>
      </c>
      <c r="E25" s="88" t="s">
        <v>1590</v>
      </c>
      <c r="F25" s="16" t="s">
        <v>1513</v>
      </c>
      <c r="G25" s="17" t="s">
        <v>1973</v>
      </c>
      <c r="H25" s="12" t="s">
        <v>1671</v>
      </c>
      <c r="I25" s="12">
        <v>0.5</v>
      </c>
      <c r="J25" s="19">
        <f t="shared" si="2"/>
        <v>72565.99999999999</v>
      </c>
      <c r="K25" s="12">
        <v>81273.92</v>
      </c>
      <c r="L25" s="140">
        <f t="shared" si="0"/>
        <v>36282.99999999999</v>
      </c>
      <c r="M25" s="18"/>
      <c r="N25" s="144">
        <f t="shared" si="1"/>
        <v>40636.96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6">
        <v>0.5</v>
      </c>
      <c r="AQ25" s="16">
        <v>40637</v>
      </c>
      <c r="AR25" s="18"/>
      <c r="AS25" s="18"/>
      <c r="AT25" s="18"/>
      <c r="AU25" s="18"/>
      <c r="AV25" s="18"/>
      <c r="AW25" s="18"/>
      <c r="AX25" s="24" t="s">
        <v>813</v>
      </c>
      <c r="AY25" s="17" t="s">
        <v>755</v>
      </c>
      <c r="AZ25" s="10" t="s">
        <v>2047</v>
      </c>
      <c r="BA25" s="18"/>
      <c r="BB25" s="10">
        <v>0</v>
      </c>
      <c r="BC25" s="16" t="s">
        <v>1806</v>
      </c>
      <c r="BD25" s="16" t="s">
        <v>401</v>
      </c>
      <c r="BE25" s="18"/>
      <c r="BF25" s="16" t="s">
        <v>445</v>
      </c>
      <c r="BG25" s="16" t="s">
        <v>445</v>
      </c>
      <c r="BH25" s="16" t="s">
        <v>446</v>
      </c>
      <c r="BI25" s="16" t="s">
        <v>1570</v>
      </c>
      <c r="BJ25" s="16" t="s">
        <v>1569</v>
      </c>
      <c r="BK25" s="16">
        <v>0</v>
      </c>
      <c r="BL25" s="16"/>
      <c r="BM25" s="12">
        <v>16992</v>
      </c>
      <c r="BN25" s="18">
        <v>5510410001</v>
      </c>
    </row>
    <row r="26" spans="1:66" s="5" customFormat="1" ht="63.75">
      <c r="A26" s="18">
        <v>13</v>
      </c>
      <c r="B26" s="9" t="s">
        <v>491</v>
      </c>
      <c r="C26" s="10" t="s">
        <v>793</v>
      </c>
      <c r="D26" s="10" t="s">
        <v>793</v>
      </c>
      <c r="E26" s="16" t="s">
        <v>1804</v>
      </c>
      <c r="F26" s="16" t="s">
        <v>1804</v>
      </c>
      <c r="G26" s="17" t="s">
        <v>1973</v>
      </c>
      <c r="H26" s="12" t="s">
        <v>1781</v>
      </c>
      <c r="I26" s="12">
        <v>50</v>
      </c>
      <c r="J26" s="19">
        <f t="shared" si="2"/>
        <v>2130.9999999999995</v>
      </c>
      <c r="K26" s="12">
        <v>2386.72</v>
      </c>
      <c r="L26" s="140">
        <f t="shared" si="0"/>
        <v>106549.99999999997</v>
      </c>
      <c r="M26" s="18"/>
      <c r="N26" s="144">
        <f t="shared" si="1"/>
        <v>119335.99999999999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6">
        <v>50</v>
      </c>
      <c r="AQ26" s="16">
        <v>119336</v>
      </c>
      <c r="AR26" s="18"/>
      <c r="AS26" s="18"/>
      <c r="AT26" s="18"/>
      <c r="AU26" s="18"/>
      <c r="AV26" s="18"/>
      <c r="AW26" s="18"/>
      <c r="AX26" s="24" t="s">
        <v>76</v>
      </c>
      <c r="AY26" s="17" t="s">
        <v>464</v>
      </c>
      <c r="AZ26" s="10" t="s">
        <v>2047</v>
      </c>
      <c r="BA26" s="18"/>
      <c r="BB26" s="10">
        <v>0</v>
      </c>
      <c r="BC26" s="16" t="s">
        <v>1806</v>
      </c>
      <c r="BD26" s="16" t="s">
        <v>2009</v>
      </c>
      <c r="BE26" s="18"/>
      <c r="BF26" s="16" t="s">
        <v>445</v>
      </c>
      <c r="BG26" s="16" t="s">
        <v>445</v>
      </c>
      <c r="BH26" s="16" t="s">
        <v>446</v>
      </c>
      <c r="BI26" s="16" t="s">
        <v>1570</v>
      </c>
      <c r="BJ26" s="16" t="s">
        <v>1569</v>
      </c>
      <c r="BK26" s="16">
        <v>0</v>
      </c>
      <c r="BL26" s="16" t="s">
        <v>1556</v>
      </c>
      <c r="BM26" s="12">
        <v>740360</v>
      </c>
      <c r="BN26" s="18">
        <v>5510410001</v>
      </c>
    </row>
    <row r="27" spans="1:66" s="5" customFormat="1" ht="63.75">
      <c r="A27" s="18">
        <v>14</v>
      </c>
      <c r="B27" s="9" t="s">
        <v>491</v>
      </c>
      <c r="C27" s="10" t="s">
        <v>1074</v>
      </c>
      <c r="D27" s="10" t="s">
        <v>794</v>
      </c>
      <c r="E27" s="16" t="s">
        <v>1910</v>
      </c>
      <c r="F27" s="16" t="s">
        <v>1910</v>
      </c>
      <c r="G27" s="17" t="s">
        <v>1973</v>
      </c>
      <c r="H27" s="12" t="s">
        <v>1781</v>
      </c>
      <c r="I27" s="12">
        <v>160</v>
      </c>
      <c r="J27" s="19">
        <f t="shared" si="2"/>
        <v>5044.239999999999</v>
      </c>
      <c r="K27" s="20">
        <v>5649.5488</v>
      </c>
      <c r="L27" s="140">
        <f t="shared" si="0"/>
        <v>807078.3999999998</v>
      </c>
      <c r="M27" s="18"/>
      <c r="N27" s="144">
        <f t="shared" si="1"/>
        <v>903927.8079999998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6">
        <v>160</v>
      </c>
      <c r="AQ27" s="23">
        <v>903927.8</v>
      </c>
      <c r="AR27" s="18"/>
      <c r="AS27" s="18"/>
      <c r="AT27" s="18"/>
      <c r="AU27" s="18"/>
      <c r="AV27" s="18"/>
      <c r="AW27" s="18"/>
      <c r="AX27" s="24" t="s">
        <v>76</v>
      </c>
      <c r="AY27" s="17" t="s">
        <v>464</v>
      </c>
      <c r="AZ27" s="10" t="s">
        <v>2047</v>
      </c>
      <c r="BA27" s="18"/>
      <c r="BB27" s="10">
        <v>0</v>
      </c>
      <c r="BC27" s="16" t="s">
        <v>1806</v>
      </c>
      <c r="BD27" s="16" t="s">
        <v>2009</v>
      </c>
      <c r="BE27" s="18"/>
      <c r="BF27" s="16" t="s">
        <v>445</v>
      </c>
      <c r="BG27" s="16" t="s">
        <v>445</v>
      </c>
      <c r="BH27" s="16" t="s">
        <v>446</v>
      </c>
      <c r="BI27" s="16" t="s">
        <v>1570</v>
      </c>
      <c r="BJ27" s="16" t="s">
        <v>1569</v>
      </c>
      <c r="BK27" s="16">
        <v>0</v>
      </c>
      <c r="BL27" s="16" t="s">
        <v>1556</v>
      </c>
      <c r="BM27" s="12">
        <v>740360</v>
      </c>
      <c r="BN27" s="18">
        <v>5510410001</v>
      </c>
    </row>
    <row r="28" spans="1:66" s="5" customFormat="1" ht="63.75">
      <c r="A28" s="18">
        <v>15</v>
      </c>
      <c r="B28" s="9" t="s">
        <v>491</v>
      </c>
      <c r="C28" s="10" t="s">
        <v>1075</v>
      </c>
      <c r="D28" s="10" t="s">
        <v>1948</v>
      </c>
      <c r="E28" s="16" t="s">
        <v>717</v>
      </c>
      <c r="F28" s="16" t="s">
        <v>1911</v>
      </c>
      <c r="G28" s="17" t="s">
        <v>1387</v>
      </c>
      <c r="H28" s="12" t="s">
        <v>1781</v>
      </c>
      <c r="I28" s="12">
        <v>50</v>
      </c>
      <c r="J28" s="19">
        <f t="shared" si="2"/>
        <v>37589.28571428571</v>
      </c>
      <c r="K28" s="21">
        <v>42100</v>
      </c>
      <c r="L28" s="140">
        <f t="shared" si="0"/>
        <v>1879464.2857142854</v>
      </c>
      <c r="M28" s="18"/>
      <c r="N28" s="144">
        <f t="shared" si="1"/>
        <v>2105000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6">
        <v>50</v>
      </c>
      <c r="AQ28" s="16">
        <f>AP28*K28</f>
        <v>2105000</v>
      </c>
      <c r="AR28" s="18"/>
      <c r="AS28" s="18"/>
      <c r="AT28" s="18"/>
      <c r="AU28" s="18"/>
      <c r="AV28" s="18"/>
      <c r="AW28" s="18"/>
      <c r="AX28" s="24" t="s">
        <v>76</v>
      </c>
      <c r="AY28" s="17" t="s">
        <v>464</v>
      </c>
      <c r="AZ28" s="10" t="s">
        <v>2047</v>
      </c>
      <c r="BA28" s="18"/>
      <c r="BB28" s="10">
        <v>30</v>
      </c>
      <c r="BC28" s="16" t="s">
        <v>1806</v>
      </c>
      <c r="BD28" s="16" t="s">
        <v>2009</v>
      </c>
      <c r="BE28" s="18"/>
      <c r="BF28" s="16" t="s">
        <v>445</v>
      </c>
      <c r="BG28" s="16" t="s">
        <v>445</v>
      </c>
      <c r="BH28" s="16" t="s">
        <v>446</v>
      </c>
      <c r="BI28" s="16" t="s">
        <v>1570</v>
      </c>
      <c r="BJ28" s="16" t="s">
        <v>1569</v>
      </c>
      <c r="BK28" s="16">
        <v>0</v>
      </c>
      <c r="BL28" s="16" t="s">
        <v>1556</v>
      </c>
      <c r="BM28" s="12">
        <v>740360</v>
      </c>
      <c r="BN28" s="18">
        <v>5510410001</v>
      </c>
    </row>
    <row r="29" spans="1:66" ht="63.75">
      <c r="A29" s="18">
        <v>16</v>
      </c>
      <c r="B29" s="102" t="s">
        <v>491</v>
      </c>
      <c r="C29" s="16" t="s">
        <v>1076</v>
      </c>
      <c r="D29" s="16" t="s">
        <v>1949</v>
      </c>
      <c r="E29" s="16" t="s">
        <v>718</v>
      </c>
      <c r="F29" s="16" t="s">
        <v>1912</v>
      </c>
      <c r="G29" s="17" t="s">
        <v>1387</v>
      </c>
      <c r="H29" s="12" t="s">
        <v>1781</v>
      </c>
      <c r="I29" s="12">
        <v>300</v>
      </c>
      <c r="J29" s="19">
        <f t="shared" si="2"/>
        <v>7328.999999999999</v>
      </c>
      <c r="K29" s="12">
        <v>8208.48</v>
      </c>
      <c r="L29" s="140">
        <f t="shared" si="0"/>
        <v>2198699.9999999995</v>
      </c>
      <c r="M29" s="103"/>
      <c r="N29" s="144">
        <f t="shared" si="1"/>
        <v>2462543.9999999995</v>
      </c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6">
        <v>300</v>
      </c>
      <c r="AQ29" s="16">
        <v>2462544</v>
      </c>
      <c r="AR29" s="103"/>
      <c r="AS29" s="103"/>
      <c r="AT29" s="103"/>
      <c r="AU29" s="103"/>
      <c r="AV29" s="103"/>
      <c r="AW29" s="103"/>
      <c r="AX29" s="24" t="s">
        <v>76</v>
      </c>
      <c r="AY29" s="17" t="s">
        <v>464</v>
      </c>
      <c r="AZ29" s="10" t="s">
        <v>2047</v>
      </c>
      <c r="BA29" s="103"/>
      <c r="BB29" s="104">
        <v>30</v>
      </c>
      <c r="BC29" s="16" t="s">
        <v>1806</v>
      </c>
      <c r="BD29" s="16" t="s">
        <v>2009</v>
      </c>
      <c r="BE29" s="103"/>
      <c r="BF29" s="16" t="s">
        <v>445</v>
      </c>
      <c r="BG29" s="16" t="s">
        <v>445</v>
      </c>
      <c r="BH29" s="16" t="s">
        <v>446</v>
      </c>
      <c r="BI29" s="16" t="s">
        <v>1571</v>
      </c>
      <c r="BJ29" s="16" t="s">
        <v>1569</v>
      </c>
      <c r="BK29" s="16">
        <v>75</v>
      </c>
      <c r="BL29" s="16" t="s">
        <v>1556</v>
      </c>
      <c r="BM29" s="12">
        <v>740360</v>
      </c>
      <c r="BN29" s="18">
        <v>5510410001</v>
      </c>
    </row>
    <row r="30" spans="1:66" ht="63.75">
      <c r="A30" s="18">
        <v>17</v>
      </c>
      <c r="B30" s="102" t="s">
        <v>491</v>
      </c>
      <c r="C30" s="16" t="s">
        <v>1077</v>
      </c>
      <c r="D30" s="16" t="s">
        <v>1950</v>
      </c>
      <c r="E30" s="16" t="s">
        <v>1913</v>
      </c>
      <c r="F30" s="16" t="s">
        <v>1913</v>
      </c>
      <c r="G30" s="17" t="s">
        <v>1387</v>
      </c>
      <c r="H30" s="12" t="s">
        <v>1781</v>
      </c>
      <c r="I30" s="12">
        <v>3500</v>
      </c>
      <c r="J30" s="19">
        <f t="shared" si="2"/>
        <v>1256.6299999999999</v>
      </c>
      <c r="K30" s="20">
        <v>1407.4256</v>
      </c>
      <c r="L30" s="140">
        <f t="shared" si="0"/>
        <v>4398205</v>
      </c>
      <c r="M30" s="103"/>
      <c r="N30" s="144">
        <f t="shared" si="1"/>
        <v>4925989.600000001</v>
      </c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6"/>
      <c r="AQ30" s="16"/>
      <c r="AR30" s="103"/>
      <c r="AS30" s="103"/>
      <c r="AT30" s="16">
        <v>3500</v>
      </c>
      <c r="AU30" s="16">
        <f>AT30*K30</f>
        <v>4925989.600000001</v>
      </c>
      <c r="AV30" s="103"/>
      <c r="AW30" s="103"/>
      <c r="AX30" s="53" t="s">
        <v>816</v>
      </c>
      <c r="AY30" s="17" t="s">
        <v>276</v>
      </c>
      <c r="AZ30" s="10" t="s">
        <v>2047</v>
      </c>
      <c r="BA30" s="103"/>
      <c r="BB30" s="104">
        <v>30</v>
      </c>
      <c r="BC30" s="16" t="s">
        <v>1806</v>
      </c>
      <c r="BD30" s="16" t="s">
        <v>2009</v>
      </c>
      <c r="BE30" s="103"/>
      <c r="BF30" s="16" t="s">
        <v>445</v>
      </c>
      <c r="BG30" s="16" t="s">
        <v>445</v>
      </c>
      <c r="BH30" s="16" t="s">
        <v>446</v>
      </c>
      <c r="BI30" s="16" t="s">
        <v>1568</v>
      </c>
      <c r="BJ30" s="16" t="s">
        <v>1569</v>
      </c>
      <c r="BK30" s="16">
        <v>75</v>
      </c>
      <c r="BL30" s="16" t="s">
        <v>1556</v>
      </c>
      <c r="BM30" s="12">
        <v>740360</v>
      </c>
      <c r="BN30" s="18">
        <v>5510410001</v>
      </c>
    </row>
    <row r="31" spans="1:66" ht="63.75">
      <c r="A31" s="18">
        <v>18</v>
      </c>
      <c r="B31" s="102" t="s">
        <v>491</v>
      </c>
      <c r="C31" s="16" t="s">
        <v>1078</v>
      </c>
      <c r="D31" s="16" t="s">
        <v>1951</v>
      </c>
      <c r="E31" s="16" t="s">
        <v>719</v>
      </c>
      <c r="F31" s="16" t="s">
        <v>1914</v>
      </c>
      <c r="G31" s="17" t="s">
        <v>1387</v>
      </c>
      <c r="H31" s="12" t="s">
        <v>1781</v>
      </c>
      <c r="I31" s="12">
        <v>500</v>
      </c>
      <c r="J31" s="19">
        <f t="shared" si="2"/>
        <v>1946.8999999999996</v>
      </c>
      <c r="K31" s="20">
        <v>2180.528</v>
      </c>
      <c r="L31" s="140">
        <f t="shared" si="0"/>
        <v>973449.9999999998</v>
      </c>
      <c r="M31" s="103"/>
      <c r="N31" s="144">
        <f t="shared" si="1"/>
        <v>1090263.9999999998</v>
      </c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6"/>
      <c r="AQ31" s="16"/>
      <c r="AR31" s="103"/>
      <c r="AS31" s="103"/>
      <c r="AT31" s="16">
        <v>500</v>
      </c>
      <c r="AU31" s="16">
        <v>1090264</v>
      </c>
      <c r="AV31" s="103"/>
      <c r="AW31" s="103"/>
      <c r="AX31" s="53" t="s">
        <v>816</v>
      </c>
      <c r="AY31" s="17" t="s">
        <v>276</v>
      </c>
      <c r="AZ31" s="10" t="s">
        <v>2047</v>
      </c>
      <c r="BA31" s="103"/>
      <c r="BB31" s="104">
        <v>30</v>
      </c>
      <c r="BC31" s="16" t="s">
        <v>1806</v>
      </c>
      <c r="BD31" s="16" t="s">
        <v>2009</v>
      </c>
      <c r="BE31" s="103"/>
      <c r="BF31" s="16" t="s">
        <v>445</v>
      </c>
      <c r="BG31" s="16" t="s">
        <v>445</v>
      </c>
      <c r="BH31" s="16" t="s">
        <v>446</v>
      </c>
      <c r="BI31" s="16" t="s">
        <v>1568</v>
      </c>
      <c r="BJ31" s="16" t="s">
        <v>1569</v>
      </c>
      <c r="BK31" s="16">
        <v>75</v>
      </c>
      <c r="BL31" s="16" t="s">
        <v>1556</v>
      </c>
      <c r="BM31" s="12">
        <v>740360</v>
      </c>
      <c r="BN31" s="18">
        <v>5510410001</v>
      </c>
    </row>
    <row r="32" spans="1:66" ht="63.75">
      <c r="A32" s="18">
        <v>19</v>
      </c>
      <c r="B32" s="102" t="s">
        <v>491</v>
      </c>
      <c r="C32" s="16" t="s">
        <v>1079</v>
      </c>
      <c r="D32" s="16" t="s">
        <v>1952</v>
      </c>
      <c r="E32" s="16" t="s">
        <v>1915</v>
      </c>
      <c r="F32" s="16" t="s">
        <v>1915</v>
      </c>
      <c r="G32" s="17" t="s">
        <v>1387</v>
      </c>
      <c r="H32" s="12" t="s">
        <v>1781</v>
      </c>
      <c r="I32" s="12">
        <v>2500</v>
      </c>
      <c r="J32" s="19">
        <f t="shared" si="2"/>
        <v>926.3399999999999</v>
      </c>
      <c r="K32" s="20">
        <v>1037.5008</v>
      </c>
      <c r="L32" s="140">
        <f t="shared" si="0"/>
        <v>2315850</v>
      </c>
      <c r="M32" s="103"/>
      <c r="N32" s="144">
        <f t="shared" si="1"/>
        <v>2593752.0000000005</v>
      </c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6"/>
      <c r="AQ32" s="16"/>
      <c r="AR32" s="103"/>
      <c r="AS32" s="103"/>
      <c r="AT32" s="16">
        <v>2500</v>
      </c>
      <c r="AU32" s="16">
        <f>AT32*K32</f>
        <v>2593752</v>
      </c>
      <c r="AV32" s="103"/>
      <c r="AW32" s="103"/>
      <c r="AX32" s="53" t="s">
        <v>816</v>
      </c>
      <c r="AY32" s="17" t="s">
        <v>276</v>
      </c>
      <c r="AZ32" s="10" t="s">
        <v>2047</v>
      </c>
      <c r="BA32" s="103"/>
      <c r="BB32" s="104">
        <v>30</v>
      </c>
      <c r="BC32" s="16" t="s">
        <v>1806</v>
      </c>
      <c r="BD32" s="16" t="s">
        <v>2009</v>
      </c>
      <c r="BE32" s="103"/>
      <c r="BF32" s="16" t="s">
        <v>445</v>
      </c>
      <c r="BG32" s="16" t="s">
        <v>445</v>
      </c>
      <c r="BH32" s="16" t="s">
        <v>446</v>
      </c>
      <c r="BI32" s="16" t="s">
        <v>1568</v>
      </c>
      <c r="BJ32" s="16" t="s">
        <v>1569</v>
      </c>
      <c r="BK32" s="16">
        <v>75</v>
      </c>
      <c r="BL32" s="16" t="s">
        <v>1556</v>
      </c>
      <c r="BM32" s="12">
        <v>740360</v>
      </c>
      <c r="BN32" s="18">
        <v>5510410001</v>
      </c>
    </row>
    <row r="33" spans="1:66" ht="63.75">
      <c r="A33" s="18">
        <v>20</v>
      </c>
      <c r="B33" s="102" t="s">
        <v>491</v>
      </c>
      <c r="C33" s="16" t="s">
        <v>394</v>
      </c>
      <c r="D33" s="16" t="s">
        <v>1953</v>
      </c>
      <c r="E33" s="16" t="s">
        <v>1916</v>
      </c>
      <c r="F33" s="16" t="s">
        <v>1916</v>
      </c>
      <c r="G33" s="17" t="s">
        <v>1973</v>
      </c>
      <c r="H33" s="12" t="s">
        <v>1781</v>
      </c>
      <c r="I33" s="12">
        <v>1000</v>
      </c>
      <c r="J33" s="19">
        <f t="shared" si="2"/>
        <v>722.1999999999999</v>
      </c>
      <c r="K33" s="20">
        <v>808.864</v>
      </c>
      <c r="L33" s="140">
        <f t="shared" si="0"/>
        <v>722199.9999999999</v>
      </c>
      <c r="M33" s="103"/>
      <c r="N33" s="144">
        <f t="shared" si="1"/>
        <v>808864</v>
      </c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6">
        <v>1000</v>
      </c>
      <c r="AQ33" s="16">
        <v>808864</v>
      </c>
      <c r="AR33" s="103"/>
      <c r="AS33" s="103"/>
      <c r="AT33" s="103"/>
      <c r="AU33" s="103"/>
      <c r="AV33" s="103"/>
      <c r="AW33" s="103"/>
      <c r="AX33" s="24" t="s">
        <v>277</v>
      </c>
      <c r="AY33" s="17" t="s">
        <v>278</v>
      </c>
      <c r="AZ33" s="10" t="s">
        <v>2047</v>
      </c>
      <c r="BA33" s="103"/>
      <c r="BB33" s="104">
        <v>0</v>
      </c>
      <c r="BC33" s="16" t="s">
        <v>1806</v>
      </c>
      <c r="BD33" s="16" t="s">
        <v>2009</v>
      </c>
      <c r="BE33" s="103"/>
      <c r="BF33" s="16" t="s">
        <v>445</v>
      </c>
      <c r="BG33" s="16" t="s">
        <v>445</v>
      </c>
      <c r="BH33" s="16" t="s">
        <v>446</v>
      </c>
      <c r="BI33" s="16" t="s">
        <v>1568</v>
      </c>
      <c r="BJ33" s="16" t="s">
        <v>1569</v>
      </c>
      <c r="BK33" s="16">
        <v>75</v>
      </c>
      <c r="BL33" s="16"/>
      <c r="BM33" s="12">
        <v>740360</v>
      </c>
      <c r="BN33" s="18">
        <v>5510410001</v>
      </c>
    </row>
    <row r="34" spans="1:66" ht="63.75">
      <c r="A34" s="18">
        <v>21</v>
      </c>
      <c r="B34" s="102" t="s">
        <v>491</v>
      </c>
      <c r="C34" s="16" t="s">
        <v>395</v>
      </c>
      <c r="D34" s="16" t="s">
        <v>1954</v>
      </c>
      <c r="E34" s="16" t="s">
        <v>1917</v>
      </c>
      <c r="F34" s="16" t="s">
        <v>1917</v>
      </c>
      <c r="G34" s="17" t="s">
        <v>1973</v>
      </c>
      <c r="H34" s="12" t="s">
        <v>1781</v>
      </c>
      <c r="I34" s="12">
        <v>10</v>
      </c>
      <c r="J34" s="19">
        <f t="shared" si="2"/>
        <v>24999.999999999996</v>
      </c>
      <c r="K34" s="20">
        <v>28000</v>
      </c>
      <c r="L34" s="140">
        <f t="shared" si="0"/>
        <v>249999.99999999997</v>
      </c>
      <c r="M34" s="103"/>
      <c r="N34" s="144">
        <f t="shared" si="1"/>
        <v>280000</v>
      </c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6">
        <v>10</v>
      </c>
      <c r="AQ34" s="16">
        <v>280000</v>
      </c>
      <c r="AR34" s="103"/>
      <c r="AS34" s="103"/>
      <c r="AT34" s="103"/>
      <c r="AU34" s="103"/>
      <c r="AV34" s="103"/>
      <c r="AW34" s="103"/>
      <c r="AX34" s="24" t="s">
        <v>279</v>
      </c>
      <c r="AY34" s="17" t="s">
        <v>278</v>
      </c>
      <c r="AZ34" s="10" t="s">
        <v>2047</v>
      </c>
      <c r="BA34" s="103"/>
      <c r="BB34" s="104">
        <v>0</v>
      </c>
      <c r="BC34" s="16" t="s">
        <v>1806</v>
      </c>
      <c r="BD34" s="16" t="s">
        <v>2009</v>
      </c>
      <c r="BE34" s="103"/>
      <c r="BF34" s="16" t="s">
        <v>445</v>
      </c>
      <c r="BG34" s="16" t="s">
        <v>445</v>
      </c>
      <c r="BH34" s="16" t="s">
        <v>446</v>
      </c>
      <c r="BI34" s="16" t="s">
        <v>1570</v>
      </c>
      <c r="BJ34" s="16" t="s">
        <v>1569</v>
      </c>
      <c r="BK34" s="16">
        <v>0</v>
      </c>
      <c r="BL34" s="16"/>
      <c r="BM34" s="12">
        <v>740360</v>
      </c>
      <c r="BN34" s="18">
        <v>5510410001</v>
      </c>
    </row>
    <row r="35" spans="1:66" ht="63.75">
      <c r="A35" s="18">
        <v>22</v>
      </c>
      <c r="B35" s="102" t="s">
        <v>491</v>
      </c>
      <c r="C35" s="16" t="s">
        <v>396</v>
      </c>
      <c r="D35" s="16" t="s">
        <v>1955</v>
      </c>
      <c r="E35" s="16" t="s">
        <v>1918</v>
      </c>
      <c r="F35" s="16" t="s">
        <v>1918</v>
      </c>
      <c r="G35" s="17" t="s">
        <v>1973</v>
      </c>
      <c r="H35" s="12" t="s">
        <v>1781</v>
      </c>
      <c r="I35" s="12">
        <v>300</v>
      </c>
      <c r="J35" s="19">
        <f t="shared" si="2"/>
        <v>780</v>
      </c>
      <c r="K35" s="20">
        <v>873.6</v>
      </c>
      <c r="L35" s="140">
        <f t="shared" si="0"/>
        <v>234000</v>
      </c>
      <c r="M35" s="103"/>
      <c r="N35" s="144">
        <f t="shared" si="1"/>
        <v>262080.00000000003</v>
      </c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6">
        <v>300</v>
      </c>
      <c r="AQ35" s="16">
        <v>262080</v>
      </c>
      <c r="AR35" s="103"/>
      <c r="AS35" s="103"/>
      <c r="AT35" s="103"/>
      <c r="AU35" s="103"/>
      <c r="AV35" s="103"/>
      <c r="AW35" s="103"/>
      <c r="AX35" s="24" t="s">
        <v>816</v>
      </c>
      <c r="AY35" s="17" t="s">
        <v>278</v>
      </c>
      <c r="AZ35" s="10" t="s">
        <v>2047</v>
      </c>
      <c r="BA35" s="103"/>
      <c r="BB35" s="104">
        <v>0</v>
      </c>
      <c r="BC35" s="16" t="s">
        <v>1806</v>
      </c>
      <c r="BD35" s="16" t="s">
        <v>2009</v>
      </c>
      <c r="BE35" s="103"/>
      <c r="BF35" s="16" t="s">
        <v>445</v>
      </c>
      <c r="BG35" s="16" t="s">
        <v>445</v>
      </c>
      <c r="BH35" s="16" t="s">
        <v>446</v>
      </c>
      <c r="BI35" s="16" t="s">
        <v>1568</v>
      </c>
      <c r="BJ35" s="16" t="s">
        <v>1569</v>
      </c>
      <c r="BK35" s="16">
        <v>75</v>
      </c>
      <c r="BL35" s="16"/>
      <c r="BM35" s="12">
        <v>740360</v>
      </c>
      <c r="BN35" s="18">
        <v>5510410001</v>
      </c>
    </row>
    <row r="36" spans="1:66" ht="63.75">
      <c r="A36" s="18">
        <v>23</v>
      </c>
      <c r="B36" s="102" t="s">
        <v>491</v>
      </c>
      <c r="C36" s="16" t="s">
        <v>397</v>
      </c>
      <c r="D36" s="16" t="s">
        <v>1219</v>
      </c>
      <c r="E36" s="16" t="s">
        <v>1919</v>
      </c>
      <c r="F36" s="16" t="s">
        <v>1919</v>
      </c>
      <c r="G36" s="17" t="s">
        <v>1973</v>
      </c>
      <c r="H36" s="12" t="s">
        <v>1781</v>
      </c>
      <c r="I36" s="12">
        <v>10</v>
      </c>
      <c r="J36" s="19">
        <f t="shared" si="2"/>
        <v>25410</v>
      </c>
      <c r="K36" s="15">
        <v>28459.2</v>
      </c>
      <c r="L36" s="140">
        <f t="shared" si="0"/>
        <v>254100</v>
      </c>
      <c r="M36" s="103"/>
      <c r="N36" s="144">
        <f t="shared" si="1"/>
        <v>284592</v>
      </c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6">
        <v>10</v>
      </c>
      <c r="AQ36" s="16">
        <f>AP36*K36</f>
        <v>284592</v>
      </c>
      <c r="AR36" s="103"/>
      <c r="AS36" s="103"/>
      <c r="AT36" s="103"/>
      <c r="AU36" s="103"/>
      <c r="AV36" s="103"/>
      <c r="AW36" s="103"/>
      <c r="AX36" s="24" t="s">
        <v>280</v>
      </c>
      <c r="AY36" s="17" t="s">
        <v>278</v>
      </c>
      <c r="AZ36" s="10" t="s">
        <v>2047</v>
      </c>
      <c r="BA36" s="103"/>
      <c r="BB36" s="104">
        <v>0</v>
      </c>
      <c r="BC36" s="16" t="s">
        <v>1806</v>
      </c>
      <c r="BD36" s="16" t="s">
        <v>2009</v>
      </c>
      <c r="BE36" s="103"/>
      <c r="BF36" s="16" t="s">
        <v>445</v>
      </c>
      <c r="BG36" s="16" t="s">
        <v>445</v>
      </c>
      <c r="BH36" s="16" t="s">
        <v>446</v>
      </c>
      <c r="BI36" s="16" t="s">
        <v>1570</v>
      </c>
      <c r="BJ36" s="16" t="s">
        <v>1569</v>
      </c>
      <c r="BK36" s="16">
        <v>0</v>
      </c>
      <c r="BL36" s="16"/>
      <c r="BM36" s="12">
        <v>740360</v>
      </c>
      <c r="BN36" s="18">
        <v>5510410001</v>
      </c>
    </row>
    <row r="37" spans="1:66" ht="63.75">
      <c r="A37" s="18">
        <v>24</v>
      </c>
      <c r="B37" s="102" t="s">
        <v>491</v>
      </c>
      <c r="C37" s="16" t="s">
        <v>398</v>
      </c>
      <c r="D37" s="16" t="s">
        <v>1220</v>
      </c>
      <c r="E37" s="16" t="s">
        <v>1920</v>
      </c>
      <c r="F37" s="16" t="s">
        <v>1920</v>
      </c>
      <c r="G37" s="17" t="s">
        <v>1973</v>
      </c>
      <c r="H37" s="12" t="s">
        <v>1781</v>
      </c>
      <c r="I37" s="12">
        <v>25</v>
      </c>
      <c r="J37" s="19">
        <f t="shared" si="2"/>
        <v>899.9999999999999</v>
      </c>
      <c r="K37" s="15">
        <v>1008</v>
      </c>
      <c r="L37" s="140">
        <f t="shared" si="0"/>
        <v>22499.999999999996</v>
      </c>
      <c r="M37" s="103"/>
      <c r="N37" s="144">
        <f t="shared" si="1"/>
        <v>25200</v>
      </c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6">
        <v>25</v>
      </c>
      <c r="AQ37" s="16">
        <v>25200</v>
      </c>
      <c r="AR37" s="103"/>
      <c r="AS37" s="103"/>
      <c r="AT37" s="103"/>
      <c r="AU37" s="103"/>
      <c r="AV37" s="103"/>
      <c r="AW37" s="103"/>
      <c r="AX37" s="24" t="s">
        <v>280</v>
      </c>
      <c r="AY37" s="17" t="s">
        <v>278</v>
      </c>
      <c r="AZ37" s="10" t="s">
        <v>2047</v>
      </c>
      <c r="BA37" s="103"/>
      <c r="BB37" s="104">
        <v>0</v>
      </c>
      <c r="BC37" s="16" t="s">
        <v>1806</v>
      </c>
      <c r="BD37" s="16" t="s">
        <v>2009</v>
      </c>
      <c r="BE37" s="103"/>
      <c r="BF37" s="16" t="s">
        <v>445</v>
      </c>
      <c r="BG37" s="16" t="s">
        <v>445</v>
      </c>
      <c r="BH37" s="16" t="s">
        <v>446</v>
      </c>
      <c r="BI37" s="16" t="s">
        <v>1570</v>
      </c>
      <c r="BJ37" s="16" t="s">
        <v>1569</v>
      </c>
      <c r="BK37" s="16">
        <v>0</v>
      </c>
      <c r="BL37" s="16"/>
      <c r="BM37" s="12">
        <v>740360</v>
      </c>
      <c r="BN37" s="18">
        <v>5510410001</v>
      </c>
    </row>
    <row r="38" spans="1:66" ht="63.75">
      <c r="A38" s="18">
        <v>25</v>
      </c>
      <c r="B38" s="102" t="s">
        <v>491</v>
      </c>
      <c r="C38" s="16" t="s">
        <v>399</v>
      </c>
      <c r="D38" s="16" t="s">
        <v>1221</v>
      </c>
      <c r="E38" s="16" t="s">
        <v>1921</v>
      </c>
      <c r="F38" s="16" t="s">
        <v>1921</v>
      </c>
      <c r="G38" s="17" t="s">
        <v>1973</v>
      </c>
      <c r="H38" s="12" t="s">
        <v>1781</v>
      </c>
      <c r="I38" s="12">
        <v>25</v>
      </c>
      <c r="J38" s="19">
        <v>900</v>
      </c>
      <c r="K38" s="15">
        <f>J38*1.12</f>
        <v>1008.0000000000001</v>
      </c>
      <c r="L38" s="140">
        <f t="shared" si="0"/>
        <v>22500</v>
      </c>
      <c r="M38" s="103"/>
      <c r="N38" s="144">
        <f t="shared" si="1"/>
        <v>25200.000000000004</v>
      </c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6">
        <v>25</v>
      </c>
      <c r="AQ38" s="16">
        <f>AP38*K38</f>
        <v>25200.000000000004</v>
      </c>
      <c r="AR38" s="103"/>
      <c r="AS38" s="103"/>
      <c r="AT38" s="103"/>
      <c r="AU38" s="103"/>
      <c r="AV38" s="103"/>
      <c r="AW38" s="103"/>
      <c r="AX38" s="24" t="s">
        <v>280</v>
      </c>
      <c r="AY38" s="17" t="s">
        <v>278</v>
      </c>
      <c r="AZ38" s="10" t="s">
        <v>2047</v>
      </c>
      <c r="BA38" s="103"/>
      <c r="BB38" s="104">
        <v>0</v>
      </c>
      <c r="BC38" s="16" t="s">
        <v>1806</v>
      </c>
      <c r="BD38" s="16" t="s">
        <v>2009</v>
      </c>
      <c r="BE38" s="103"/>
      <c r="BF38" s="16" t="s">
        <v>445</v>
      </c>
      <c r="BG38" s="16" t="s">
        <v>445</v>
      </c>
      <c r="BH38" s="16" t="s">
        <v>446</v>
      </c>
      <c r="BI38" s="16" t="s">
        <v>1570</v>
      </c>
      <c r="BJ38" s="16" t="s">
        <v>1569</v>
      </c>
      <c r="BK38" s="16">
        <v>75</v>
      </c>
      <c r="BL38" s="16"/>
      <c r="BM38" s="12">
        <v>740360</v>
      </c>
      <c r="BN38" s="18">
        <v>5510410001</v>
      </c>
    </row>
    <row r="39" spans="1:66" ht="63.75">
      <c r="A39" s="18">
        <v>26</v>
      </c>
      <c r="B39" s="102" t="s">
        <v>491</v>
      </c>
      <c r="C39" s="16" t="s">
        <v>400</v>
      </c>
      <c r="D39" s="16" t="s">
        <v>1222</v>
      </c>
      <c r="E39" s="16" t="s">
        <v>1922</v>
      </c>
      <c r="F39" s="16" t="s">
        <v>1922</v>
      </c>
      <c r="G39" s="17" t="s">
        <v>1973</v>
      </c>
      <c r="H39" s="12" t="s">
        <v>1781</v>
      </c>
      <c r="I39" s="12">
        <v>50</v>
      </c>
      <c r="J39" s="19">
        <f aca="true" t="shared" si="3" ref="J39:J54">K39:K132/1.12</f>
        <v>786</v>
      </c>
      <c r="K39" s="20">
        <v>880.32</v>
      </c>
      <c r="L39" s="140">
        <f t="shared" si="0"/>
        <v>39300</v>
      </c>
      <c r="M39" s="103"/>
      <c r="N39" s="144">
        <f t="shared" si="1"/>
        <v>44016.00000000001</v>
      </c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6">
        <v>50</v>
      </c>
      <c r="AQ39" s="16">
        <v>44016</v>
      </c>
      <c r="AR39" s="103"/>
      <c r="AS39" s="103"/>
      <c r="AT39" s="103"/>
      <c r="AU39" s="103"/>
      <c r="AV39" s="103"/>
      <c r="AW39" s="103"/>
      <c r="AX39" s="24" t="s">
        <v>280</v>
      </c>
      <c r="AY39" s="17" t="s">
        <v>278</v>
      </c>
      <c r="AZ39" s="10" t="s">
        <v>2047</v>
      </c>
      <c r="BA39" s="103"/>
      <c r="BB39" s="104">
        <v>0</v>
      </c>
      <c r="BC39" s="16" t="s">
        <v>1806</v>
      </c>
      <c r="BD39" s="16" t="s">
        <v>2009</v>
      </c>
      <c r="BE39" s="103"/>
      <c r="BF39" s="16" t="s">
        <v>445</v>
      </c>
      <c r="BG39" s="16" t="s">
        <v>445</v>
      </c>
      <c r="BH39" s="16" t="s">
        <v>446</v>
      </c>
      <c r="BI39" s="16" t="s">
        <v>1570</v>
      </c>
      <c r="BJ39" s="16" t="s">
        <v>1569</v>
      </c>
      <c r="BK39" s="16">
        <v>0</v>
      </c>
      <c r="BL39" s="16"/>
      <c r="BM39" s="12">
        <v>740360</v>
      </c>
      <c r="BN39" s="18">
        <v>5510410001</v>
      </c>
    </row>
    <row r="40" spans="1:66" ht="63.75">
      <c r="A40" s="18">
        <v>27</v>
      </c>
      <c r="B40" s="102" t="s">
        <v>491</v>
      </c>
      <c r="C40" s="16" t="s">
        <v>1086</v>
      </c>
      <c r="D40" s="16" t="s">
        <v>1223</v>
      </c>
      <c r="E40" s="16" t="s">
        <v>1923</v>
      </c>
      <c r="F40" s="16" t="s">
        <v>1923</v>
      </c>
      <c r="G40" s="17" t="s">
        <v>1973</v>
      </c>
      <c r="H40" s="12" t="s">
        <v>1781</v>
      </c>
      <c r="I40" s="12">
        <v>15</v>
      </c>
      <c r="J40" s="19">
        <f t="shared" si="3"/>
        <v>381.99999999999994</v>
      </c>
      <c r="K40" s="20">
        <v>427.84</v>
      </c>
      <c r="L40" s="140">
        <f t="shared" si="0"/>
        <v>5729.999999999999</v>
      </c>
      <c r="M40" s="103"/>
      <c r="N40" s="144">
        <f t="shared" si="1"/>
        <v>6417.599999999999</v>
      </c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6">
        <v>15</v>
      </c>
      <c r="AQ40" s="23">
        <v>6417.6</v>
      </c>
      <c r="AR40" s="103"/>
      <c r="AS40" s="103"/>
      <c r="AT40" s="103"/>
      <c r="AU40" s="103"/>
      <c r="AV40" s="103"/>
      <c r="AW40" s="103"/>
      <c r="AX40" s="24" t="s">
        <v>280</v>
      </c>
      <c r="AY40" s="17" t="s">
        <v>278</v>
      </c>
      <c r="AZ40" s="10" t="s">
        <v>2047</v>
      </c>
      <c r="BA40" s="103"/>
      <c r="BB40" s="104">
        <v>0</v>
      </c>
      <c r="BC40" s="16" t="s">
        <v>1806</v>
      </c>
      <c r="BD40" s="16" t="s">
        <v>2009</v>
      </c>
      <c r="BE40" s="103"/>
      <c r="BF40" s="16" t="s">
        <v>445</v>
      </c>
      <c r="BG40" s="16" t="s">
        <v>445</v>
      </c>
      <c r="BH40" s="16" t="s">
        <v>446</v>
      </c>
      <c r="BI40" s="16" t="s">
        <v>1570</v>
      </c>
      <c r="BJ40" s="16" t="s">
        <v>1569</v>
      </c>
      <c r="BK40" s="16">
        <v>0</v>
      </c>
      <c r="BL40" s="16"/>
      <c r="BM40" s="12">
        <v>740360</v>
      </c>
      <c r="BN40" s="18">
        <v>5510410001</v>
      </c>
    </row>
    <row r="41" spans="1:66" ht="76.5">
      <c r="A41" s="18">
        <v>28</v>
      </c>
      <c r="B41" s="102" t="s">
        <v>1993</v>
      </c>
      <c r="C41" s="16" t="s">
        <v>180</v>
      </c>
      <c r="D41" s="16" t="s">
        <v>1994</v>
      </c>
      <c r="E41" s="16" t="s">
        <v>2059</v>
      </c>
      <c r="F41" s="16" t="s">
        <v>2059</v>
      </c>
      <c r="G41" s="17" t="s">
        <v>1973</v>
      </c>
      <c r="H41" s="12" t="s">
        <v>1781</v>
      </c>
      <c r="I41" s="12">
        <v>20</v>
      </c>
      <c r="J41" s="19">
        <f t="shared" si="3"/>
        <v>28249.999999999996</v>
      </c>
      <c r="K41" s="15">
        <v>31640</v>
      </c>
      <c r="L41" s="140">
        <f t="shared" si="0"/>
        <v>564999.9999999999</v>
      </c>
      <c r="M41" s="103"/>
      <c r="N41" s="144">
        <f t="shared" si="1"/>
        <v>632799.9999999999</v>
      </c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6">
        <v>20</v>
      </c>
      <c r="AQ41" s="16">
        <f>AP41*K41</f>
        <v>632800</v>
      </c>
      <c r="AR41" s="103"/>
      <c r="AS41" s="103"/>
      <c r="AT41" s="103"/>
      <c r="AU41" s="103"/>
      <c r="AV41" s="103"/>
      <c r="AW41" s="103"/>
      <c r="AX41" s="24" t="s">
        <v>2061</v>
      </c>
      <c r="AY41" s="17" t="s">
        <v>278</v>
      </c>
      <c r="AZ41" s="10" t="s">
        <v>2047</v>
      </c>
      <c r="BA41" s="103"/>
      <c r="BB41" s="104">
        <v>0</v>
      </c>
      <c r="BC41" s="16" t="s">
        <v>1806</v>
      </c>
      <c r="BD41" s="16" t="s">
        <v>2009</v>
      </c>
      <c r="BE41" s="103"/>
      <c r="BF41" s="16" t="s">
        <v>445</v>
      </c>
      <c r="BG41" s="16" t="s">
        <v>445</v>
      </c>
      <c r="BH41" s="16" t="s">
        <v>446</v>
      </c>
      <c r="BI41" s="16" t="s">
        <v>1570</v>
      </c>
      <c r="BJ41" s="16" t="s">
        <v>1569</v>
      </c>
      <c r="BK41" s="16">
        <v>0</v>
      </c>
      <c r="BL41" s="16"/>
      <c r="BM41" s="12">
        <v>740360</v>
      </c>
      <c r="BN41" s="18">
        <v>5510410001</v>
      </c>
    </row>
    <row r="42" spans="1:66" ht="63.75">
      <c r="A42" s="18">
        <v>29</v>
      </c>
      <c r="B42" s="102" t="s">
        <v>497</v>
      </c>
      <c r="C42" s="16" t="s">
        <v>181</v>
      </c>
      <c r="D42" s="16" t="s">
        <v>2060</v>
      </c>
      <c r="E42" s="16" t="s">
        <v>2069</v>
      </c>
      <c r="F42" s="16" t="s">
        <v>1197</v>
      </c>
      <c r="G42" s="17" t="s">
        <v>1973</v>
      </c>
      <c r="H42" s="12" t="s">
        <v>1781</v>
      </c>
      <c r="I42" s="12">
        <v>30</v>
      </c>
      <c r="J42" s="19">
        <f t="shared" si="3"/>
        <v>21205.35714285714</v>
      </c>
      <c r="K42" s="15">
        <v>23750</v>
      </c>
      <c r="L42" s="144">
        <f t="shared" si="0"/>
        <v>636160.7142857142</v>
      </c>
      <c r="M42" s="103"/>
      <c r="N42" s="144">
        <f t="shared" si="1"/>
        <v>712500</v>
      </c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6">
        <v>30</v>
      </c>
      <c r="AQ42" s="16">
        <f>AP42*K42</f>
        <v>712500</v>
      </c>
      <c r="AR42" s="103"/>
      <c r="AS42" s="103"/>
      <c r="AT42" s="103"/>
      <c r="AU42" s="103"/>
      <c r="AV42" s="103"/>
      <c r="AW42" s="103"/>
      <c r="AX42" s="24" t="s">
        <v>2061</v>
      </c>
      <c r="AY42" s="17" t="s">
        <v>278</v>
      </c>
      <c r="AZ42" s="10" t="s">
        <v>2047</v>
      </c>
      <c r="BA42" s="103"/>
      <c r="BB42" s="104">
        <v>0</v>
      </c>
      <c r="BC42" s="16"/>
      <c r="BD42" s="16" t="s">
        <v>2009</v>
      </c>
      <c r="BE42" s="103"/>
      <c r="BF42" s="16" t="s">
        <v>445</v>
      </c>
      <c r="BG42" s="16" t="s">
        <v>445</v>
      </c>
      <c r="BH42" s="16" t="s">
        <v>446</v>
      </c>
      <c r="BI42" s="16" t="s">
        <v>1570</v>
      </c>
      <c r="BJ42" s="16" t="s">
        <v>1569</v>
      </c>
      <c r="BK42" s="16">
        <v>0</v>
      </c>
      <c r="BL42" s="16"/>
      <c r="BM42" s="12">
        <v>740360</v>
      </c>
      <c r="BN42" s="18">
        <v>5510410001</v>
      </c>
    </row>
    <row r="43" spans="1:66" ht="63.75">
      <c r="A43" s="18">
        <v>30</v>
      </c>
      <c r="B43" s="102" t="s">
        <v>492</v>
      </c>
      <c r="C43" s="16" t="s">
        <v>1087</v>
      </c>
      <c r="D43" s="16" t="s">
        <v>1224</v>
      </c>
      <c r="E43" s="16" t="s">
        <v>720</v>
      </c>
      <c r="F43" s="16" t="s">
        <v>1924</v>
      </c>
      <c r="G43" s="17" t="s">
        <v>1973</v>
      </c>
      <c r="H43" s="12" t="s">
        <v>1781</v>
      </c>
      <c r="I43" s="12">
        <v>20</v>
      </c>
      <c r="J43" s="19">
        <f t="shared" si="3"/>
        <v>24.999999999999996</v>
      </c>
      <c r="K43" s="20">
        <v>28</v>
      </c>
      <c r="L43" s="140">
        <f t="shared" si="0"/>
        <v>499.99999999999994</v>
      </c>
      <c r="M43" s="103"/>
      <c r="N43" s="144">
        <f t="shared" si="1"/>
        <v>560</v>
      </c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6">
        <v>20</v>
      </c>
      <c r="AQ43" s="16">
        <v>560</v>
      </c>
      <c r="AR43" s="103"/>
      <c r="AS43" s="103"/>
      <c r="AT43" s="103"/>
      <c r="AU43" s="103"/>
      <c r="AV43" s="103"/>
      <c r="AW43" s="103"/>
      <c r="AX43" s="24" t="s">
        <v>281</v>
      </c>
      <c r="AY43" s="17" t="s">
        <v>278</v>
      </c>
      <c r="AZ43" s="10" t="s">
        <v>2047</v>
      </c>
      <c r="BA43" s="103"/>
      <c r="BB43" s="104">
        <v>0</v>
      </c>
      <c r="BC43" s="16" t="s">
        <v>1806</v>
      </c>
      <c r="BD43" s="16" t="s">
        <v>917</v>
      </c>
      <c r="BE43" s="103"/>
      <c r="BF43" s="16" t="s">
        <v>445</v>
      </c>
      <c r="BG43" s="16" t="s">
        <v>445</v>
      </c>
      <c r="BH43" s="16" t="s">
        <v>446</v>
      </c>
      <c r="BI43" s="16" t="s">
        <v>1570</v>
      </c>
      <c r="BJ43" s="16" t="s">
        <v>1569</v>
      </c>
      <c r="BK43" s="16">
        <v>0</v>
      </c>
      <c r="BL43" s="16"/>
      <c r="BM43" s="12">
        <v>740360</v>
      </c>
      <c r="BN43" s="18">
        <v>5510410001</v>
      </c>
    </row>
    <row r="44" spans="1:66" ht="63.75">
      <c r="A44" s="18">
        <v>31</v>
      </c>
      <c r="B44" s="102" t="s">
        <v>492</v>
      </c>
      <c r="C44" s="16" t="s">
        <v>1087</v>
      </c>
      <c r="D44" s="16" t="s">
        <v>1224</v>
      </c>
      <c r="E44" s="16" t="s">
        <v>721</v>
      </c>
      <c r="F44" s="16" t="s">
        <v>1925</v>
      </c>
      <c r="G44" s="17" t="s">
        <v>1973</v>
      </c>
      <c r="H44" s="12" t="s">
        <v>1781</v>
      </c>
      <c r="I44" s="12">
        <v>20</v>
      </c>
      <c r="J44" s="19">
        <f t="shared" si="3"/>
        <v>24.999999999999996</v>
      </c>
      <c r="K44" s="20">
        <v>28</v>
      </c>
      <c r="L44" s="140">
        <f t="shared" si="0"/>
        <v>499.99999999999994</v>
      </c>
      <c r="M44" s="103"/>
      <c r="N44" s="144">
        <f t="shared" si="1"/>
        <v>560</v>
      </c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6">
        <v>20</v>
      </c>
      <c r="AQ44" s="16">
        <v>560</v>
      </c>
      <c r="AR44" s="103"/>
      <c r="AS44" s="103"/>
      <c r="AT44" s="103"/>
      <c r="AU44" s="103"/>
      <c r="AV44" s="103"/>
      <c r="AW44" s="103"/>
      <c r="AX44" s="24" t="s">
        <v>281</v>
      </c>
      <c r="AY44" s="17" t="s">
        <v>278</v>
      </c>
      <c r="AZ44" s="10" t="s">
        <v>2047</v>
      </c>
      <c r="BA44" s="103"/>
      <c r="BB44" s="104">
        <v>0</v>
      </c>
      <c r="BC44" s="16" t="s">
        <v>1806</v>
      </c>
      <c r="BD44" s="16" t="s">
        <v>917</v>
      </c>
      <c r="BE44" s="103"/>
      <c r="BF44" s="16" t="s">
        <v>445</v>
      </c>
      <c r="BG44" s="16" t="s">
        <v>445</v>
      </c>
      <c r="BH44" s="16" t="s">
        <v>446</v>
      </c>
      <c r="BI44" s="16" t="s">
        <v>1570</v>
      </c>
      <c r="BJ44" s="16" t="s">
        <v>1569</v>
      </c>
      <c r="BK44" s="16">
        <v>0</v>
      </c>
      <c r="BL44" s="16"/>
      <c r="BM44" s="12">
        <v>740360</v>
      </c>
      <c r="BN44" s="18">
        <v>5510410001</v>
      </c>
    </row>
    <row r="45" spans="1:66" ht="63.75">
      <c r="A45" s="18">
        <v>32</v>
      </c>
      <c r="B45" s="102" t="s">
        <v>492</v>
      </c>
      <c r="C45" s="16" t="s">
        <v>1087</v>
      </c>
      <c r="D45" s="16" t="s">
        <v>1224</v>
      </c>
      <c r="E45" s="16" t="s">
        <v>722</v>
      </c>
      <c r="F45" s="16" t="s">
        <v>1926</v>
      </c>
      <c r="G45" s="17" t="s">
        <v>1973</v>
      </c>
      <c r="H45" s="12" t="s">
        <v>1781</v>
      </c>
      <c r="I45" s="12">
        <v>20</v>
      </c>
      <c r="J45" s="19">
        <f t="shared" si="3"/>
        <v>24.999999999999996</v>
      </c>
      <c r="K45" s="20">
        <v>28</v>
      </c>
      <c r="L45" s="140">
        <f t="shared" si="0"/>
        <v>499.99999999999994</v>
      </c>
      <c r="M45" s="103"/>
      <c r="N45" s="144">
        <f t="shared" si="1"/>
        <v>560</v>
      </c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6">
        <v>20</v>
      </c>
      <c r="AQ45" s="16">
        <v>560</v>
      </c>
      <c r="AR45" s="103"/>
      <c r="AS45" s="103"/>
      <c r="AT45" s="103"/>
      <c r="AU45" s="103"/>
      <c r="AV45" s="103"/>
      <c r="AW45" s="103"/>
      <c r="AX45" s="24" t="s">
        <v>281</v>
      </c>
      <c r="AY45" s="17" t="s">
        <v>278</v>
      </c>
      <c r="AZ45" s="10" t="s">
        <v>2047</v>
      </c>
      <c r="BA45" s="103"/>
      <c r="BB45" s="104">
        <v>0</v>
      </c>
      <c r="BC45" s="16" t="s">
        <v>1806</v>
      </c>
      <c r="BD45" s="16" t="s">
        <v>917</v>
      </c>
      <c r="BE45" s="103"/>
      <c r="BF45" s="16" t="s">
        <v>445</v>
      </c>
      <c r="BG45" s="16" t="s">
        <v>445</v>
      </c>
      <c r="BH45" s="16" t="s">
        <v>446</v>
      </c>
      <c r="BI45" s="16" t="s">
        <v>1570</v>
      </c>
      <c r="BJ45" s="16" t="s">
        <v>1569</v>
      </c>
      <c r="BK45" s="16">
        <v>0</v>
      </c>
      <c r="BL45" s="16"/>
      <c r="BM45" s="12">
        <v>740360</v>
      </c>
      <c r="BN45" s="18">
        <v>5510410001</v>
      </c>
    </row>
    <row r="46" spans="1:66" ht="63.75">
      <c r="A46" s="18">
        <v>33</v>
      </c>
      <c r="B46" s="102" t="s">
        <v>492</v>
      </c>
      <c r="C46" s="16" t="s">
        <v>1088</v>
      </c>
      <c r="D46" s="16" t="s">
        <v>1225</v>
      </c>
      <c r="E46" s="16" t="s">
        <v>1927</v>
      </c>
      <c r="F46" s="16" t="s">
        <v>1927</v>
      </c>
      <c r="G46" s="17" t="s">
        <v>1973</v>
      </c>
      <c r="H46" s="12" t="s">
        <v>1781</v>
      </c>
      <c r="I46" s="12">
        <v>20</v>
      </c>
      <c r="J46" s="19">
        <f t="shared" si="3"/>
        <v>24.999999999999996</v>
      </c>
      <c r="K46" s="20">
        <v>28</v>
      </c>
      <c r="L46" s="140">
        <f aca="true" t="shared" si="4" ref="L46:L77">I46*J46</f>
        <v>499.99999999999994</v>
      </c>
      <c r="M46" s="103"/>
      <c r="N46" s="144">
        <f t="shared" si="1"/>
        <v>560</v>
      </c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6">
        <v>20</v>
      </c>
      <c r="AQ46" s="16">
        <v>560</v>
      </c>
      <c r="AR46" s="103"/>
      <c r="AS46" s="103"/>
      <c r="AT46" s="103"/>
      <c r="AU46" s="103"/>
      <c r="AV46" s="103"/>
      <c r="AW46" s="103"/>
      <c r="AX46" s="24" t="s">
        <v>281</v>
      </c>
      <c r="AY46" s="17" t="s">
        <v>278</v>
      </c>
      <c r="AZ46" s="10" t="s">
        <v>2047</v>
      </c>
      <c r="BA46" s="103"/>
      <c r="BB46" s="104">
        <v>0</v>
      </c>
      <c r="BC46" s="16" t="s">
        <v>1806</v>
      </c>
      <c r="BD46" s="16" t="s">
        <v>917</v>
      </c>
      <c r="BE46" s="103"/>
      <c r="BF46" s="16" t="s">
        <v>445</v>
      </c>
      <c r="BG46" s="16" t="s">
        <v>445</v>
      </c>
      <c r="BH46" s="16" t="s">
        <v>446</v>
      </c>
      <c r="BI46" s="16" t="s">
        <v>1570</v>
      </c>
      <c r="BJ46" s="16" t="s">
        <v>1569</v>
      </c>
      <c r="BK46" s="16">
        <v>0</v>
      </c>
      <c r="BL46" s="16"/>
      <c r="BM46" s="12">
        <v>740360</v>
      </c>
      <c r="BN46" s="18">
        <v>5510410001</v>
      </c>
    </row>
    <row r="47" spans="1:66" ht="63.75">
      <c r="A47" s="18">
        <v>34</v>
      </c>
      <c r="B47" s="102" t="s">
        <v>492</v>
      </c>
      <c r="C47" s="16" t="s">
        <v>1089</v>
      </c>
      <c r="D47" s="16" t="s">
        <v>1226</v>
      </c>
      <c r="E47" s="16" t="s">
        <v>1928</v>
      </c>
      <c r="F47" s="16" t="s">
        <v>1928</v>
      </c>
      <c r="G47" s="17" t="s">
        <v>1973</v>
      </c>
      <c r="H47" s="12" t="s">
        <v>1781</v>
      </c>
      <c r="I47" s="12">
        <v>2</v>
      </c>
      <c r="J47" s="19">
        <f t="shared" si="3"/>
        <v>3136</v>
      </c>
      <c r="K47" s="20">
        <v>3512.32</v>
      </c>
      <c r="L47" s="140">
        <f t="shared" si="4"/>
        <v>6272</v>
      </c>
      <c r="M47" s="103"/>
      <c r="N47" s="144">
        <f t="shared" si="1"/>
        <v>7024.64</v>
      </c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6">
        <v>2</v>
      </c>
      <c r="AQ47" s="23">
        <v>7024.6</v>
      </c>
      <c r="AR47" s="103"/>
      <c r="AS47" s="103"/>
      <c r="AT47" s="103"/>
      <c r="AU47" s="103"/>
      <c r="AV47" s="103"/>
      <c r="AW47" s="103"/>
      <c r="AX47" s="24" t="s">
        <v>281</v>
      </c>
      <c r="AY47" s="17" t="s">
        <v>278</v>
      </c>
      <c r="AZ47" s="10" t="s">
        <v>2047</v>
      </c>
      <c r="BA47" s="103"/>
      <c r="BB47" s="104">
        <v>0</v>
      </c>
      <c r="BC47" s="16" t="s">
        <v>1806</v>
      </c>
      <c r="BD47" s="16" t="s">
        <v>917</v>
      </c>
      <c r="BE47" s="103"/>
      <c r="BF47" s="16" t="s">
        <v>445</v>
      </c>
      <c r="BG47" s="16" t="s">
        <v>445</v>
      </c>
      <c r="BH47" s="16" t="s">
        <v>446</v>
      </c>
      <c r="BI47" s="16" t="s">
        <v>1570</v>
      </c>
      <c r="BJ47" s="16" t="s">
        <v>1569</v>
      </c>
      <c r="BK47" s="16">
        <v>0</v>
      </c>
      <c r="BL47" s="16"/>
      <c r="BM47" s="12">
        <v>740360</v>
      </c>
      <c r="BN47" s="18">
        <v>5510410001</v>
      </c>
    </row>
    <row r="48" spans="1:66" ht="63.75">
      <c r="A48" s="18">
        <v>35</v>
      </c>
      <c r="B48" s="102" t="s">
        <v>493</v>
      </c>
      <c r="C48" s="16" t="s">
        <v>1090</v>
      </c>
      <c r="D48" s="16" t="s">
        <v>1227</v>
      </c>
      <c r="E48" s="16" t="s">
        <v>1929</v>
      </c>
      <c r="F48" s="16" t="s">
        <v>1929</v>
      </c>
      <c r="G48" s="17" t="s">
        <v>1973</v>
      </c>
      <c r="H48" s="12" t="s">
        <v>1781</v>
      </c>
      <c r="I48" s="12">
        <v>2</v>
      </c>
      <c r="J48" s="19">
        <f t="shared" si="3"/>
        <v>9855.999999999998</v>
      </c>
      <c r="K48" s="20">
        <v>11038.72</v>
      </c>
      <c r="L48" s="140">
        <f t="shared" si="4"/>
        <v>19711.999999999996</v>
      </c>
      <c r="M48" s="103"/>
      <c r="N48" s="144">
        <f t="shared" si="1"/>
        <v>22077.44</v>
      </c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6">
        <v>2</v>
      </c>
      <c r="AQ48" s="23">
        <f>AP48*K48</f>
        <v>22077.44</v>
      </c>
      <c r="AR48" s="103"/>
      <c r="AS48" s="103"/>
      <c r="AT48" s="103"/>
      <c r="AU48" s="103"/>
      <c r="AV48" s="103"/>
      <c r="AW48" s="103"/>
      <c r="AX48" s="24" t="s">
        <v>281</v>
      </c>
      <c r="AY48" s="17" t="s">
        <v>278</v>
      </c>
      <c r="AZ48" s="10" t="s">
        <v>2047</v>
      </c>
      <c r="BA48" s="103"/>
      <c r="BB48" s="104">
        <v>0</v>
      </c>
      <c r="BC48" s="16" t="s">
        <v>1806</v>
      </c>
      <c r="BD48" s="16" t="s">
        <v>917</v>
      </c>
      <c r="BE48" s="103"/>
      <c r="BF48" s="16" t="s">
        <v>445</v>
      </c>
      <c r="BG48" s="16" t="s">
        <v>445</v>
      </c>
      <c r="BH48" s="16" t="s">
        <v>446</v>
      </c>
      <c r="BI48" s="16" t="s">
        <v>1570</v>
      </c>
      <c r="BJ48" s="16" t="s">
        <v>1569</v>
      </c>
      <c r="BK48" s="16">
        <v>0</v>
      </c>
      <c r="BL48" s="16"/>
      <c r="BM48" s="12">
        <v>740360</v>
      </c>
      <c r="BN48" s="18">
        <v>5510410001</v>
      </c>
    </row>
    <row r="49" spans="1:66" ht="140.25" customHeight="1">
      <c r="A49" s="18">
        <v>36</v>
      </c>
      <c r="B49" s="102" t="s">
        <v>493</v>
      </c>
      <c r="C49" s="16" t="s">
        <v>1091</v>
      </c>
      <c r="D49" s="16" t="s">
        <v>1228</v>
      </c>
      <c r="E49" s="88" t="s">
        <v>2189</v>
      </c>
      <c r="F49" s="16" t="s">
        <v>1930</v>
      </c>
      <c r="G49" s="17" t="s">
        <v>1973</v>
      </c>
      <c r="H49" s="12" t="s">
        <v>1781</v>
      </c>
      <c r="I49" s="12">
        <v>1</v>
      </c>
      <c r="J49" s="19">
        <f t="shared" si="3"/>
        <v>8735.999999999998</v>
      </c>
      <c r="K49" s="20">
        <v>9784.32</v>
      </c>
      <c r="L49" s="140">
        <f t="shared" si="4"/>
        <v>8735.999999999998</v>
      </c>
      <c r="M49" s="103"/>
      <c r="N49" s="144">
        <f t="shared" si="1"/>
        <v>9784.32</v>
      </c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6">
        <v>1</v>
      </c>
      <c r="AQ49" s="23">
        <v>9784.3</v>
      </c>
      <c r="AR49" s="103"/>
      <c r="AS49" s="103"/>
      <c r="AT49" s="103"/>
      <c r="AU49" s="103"/>
      <c r="AV49" s="103"/>
      <c r="AW49" s="103"/>
      <c r="AX49" s="24" t="s">
        <v>282</v>
      </c>
      <c r="AY49" s="17" t="s">
        <v>278</v>
      </c>
      <c r="AZ49" s="10" t="s">
        <v>2047</v>
      </c>
      <c r="BA49" s="103"/>
      <c r="BB49" s="104">
        <v>0</v>
      </c>
      <c r="BC49" s="16" t="s">
        <v>1806</v>
      </c>
      <c r="BD49" s="16" t="s">
        <v>917</v>
      </c>
      <c r="BE49" s="103"/>
      <c r="BF49" s="16" t="s">
        <v>445</v>
      </c>
      <c r="BG49" s="16" t="s">
        <v>445</v>
      </c>
      <c r="BH49" s="16" t="s">
        <v>446</v>
      </c>
      <c r="BI49" s="16" t="s">
        <v>1570</v>
      </c>
      <c r="BJ49" s="16" t="s">
        <v>1569</v>
      </c>
      <c r="BK49" s="16">
        <v>0</v>
      </c>
      <c r="BL49" s="16"/>
      <c r="BM49" s="12">
        <v>740360</v>
      </c>
      <c r="BN49" s="18">
        <v>5510410001</v>
      </c>
    </row>
    <row r="50" spans="1:66" ht="165.75">
      <c r="A50" s="18">
        <v>37</v>
      </c>
      <c r="B50" s="102" t="s">
        <v>493</v>
      </c>
      <c r="C50" s="16" t="s">
        <v>1092</v>
      </c>
      <c r="D50" s="16" t="s">
        <v>1229</v>
      </c>
      <c r="E50" s="88" t="s">
        <v>2190</v>
      </c>
      <c r="F50" s="16" t="s">
        <v>1931</v>
      </c>
      <c r="G50" s="17" t="s">
        <v>1973</v>
      </c>
      <c r="H50" s="12" t="s">
        <v>1781</v>
      </c>
      <c r="I50" s="12">
        <v>1</v>
      </c>
      <c r="J50" s="19">
        <f t="shared" si="3"/>
        <v>17360</v>
      </c>
      <c r="K50" s="20">
        <v>19443.2</v>
      </c>
      <c r="L50" s="140">
        <f t="shared" si="4"/>
        <v>17360</v>
      </c>
      <c r="M50" s="103"/>
      <c r="N50" s="144">
        <f t="shared" si="1"/>
        <v>19443.2</v>
      </c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6">
        <v>1</v>
      </c>
      <c r="AQ50" s="23">
        <v>19443.2</v>
      </c>
      <c r="AR50" s="103"/>
      <c r="AS50" s="103"/>
      <c r="AT50" s="103"/>
      <c r="AU50" s="103"/>
      <c r="AV50" s="103"/>
      <c r="AW50" s="103"/>
      <c r="AX50" s="24" t="s">
        <v>282</v>
      </c>
      <c r="AY50" s="17" t="s">
        <v>278</v>
      </c>
      <c r="AZ50" s="10" t="s">
        <v>2047</v>
      </c>
      <c r="BA50" s="103"/>
      <c r="BB50" s="104">
        <v>0</v>
      </c>
      <c r="BC50" s="16" t="s">
        <v>1806</v>
      </c>
      <c r="BD50" s="16" t="s">
        <v>917</v>
      </c>
      <c r="BE50" s="103"/>
      <c r="BF50" s="16" t="s">
        <v>445</v>
      </c>
      <c r="BG50" s="16" t="s">
        <v>445</v>
      </c>
      <c r="BH50" s="16" t="s">
        <v>446</v>
      </c>
      <c r="BI50" s="16" t="s">
        <v>1570</v>
      </c>
      <c r="BJ50" s="16" t="s">
        <v>1569</v>
      </c>
      <c r="BK50" s="16">
        <v>0</v>
      </c>
      <c r="BL50" s="16"/>
      <c r="BM50" s="12">
        <v>740360</v>
      </c>
      <c r="BN50" s="18">
        <v>5510410001</v>
      </c>
    </row>
    <row r="51" spans="1:66" ht="191.25">
      <c r="A51" s="18">
        <v>38</v>
      </c>
      <c r="B51" s="105">
        <v>13447</v>
      </c>
      <c r="C51" s="16" t="s">
        <v>1093</v>
      </c>
      <c r="D51" s="16" t="s">
        <v>1230</v>
      </c>
      <c r="E51" s="88" t="s">
        <v>2191</v>
      </c>
      <c r="F51" s="16" t="s">
        <v>2064</v>
      </c>
      <c r="G51" s="17" t="s">
        <v>1974</v>
      </c>
      <c r="H51" s="12" t="s">
        <v>1671</v>
      </c>
      <c r="I51" s="12">
        <v>3</v>
      </c>
      <c r="J51" s="19">
        <f t="shared" si="3"/>
        <v>87696</v>
      </c>
      <c r="K51" s="20">
        <v>98219.52</v>
      </c>
      <c r="L51" s="140">
        <f t="shared" si="4"/>
        <v>263088</v>
      </c>
      <c r="M51" s="103"/>
      <c r="N51" s="144">
        <f t="shared" si="1"/>
        <v>294658.56000000006</v>
      </c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6">
        <v>3</v>
      </c>
      <c r="AQ51" s="23">
        <v>294658.6</v>
      </c>
      <c r="AR51" s="103"/>
      <c r="AS51" s="103"/>
      <c r="AT51" s="103"/>
      <c r="AU51" s="103"/>
      <c r="AV51" s="103"/>
      <c r="AW51" s="103"/>
      <c r="AX51" s="24" t="s">
        <v>1559</v>
      </c>
      <c r="AY51" s="17" t="s">
        <v>1560</v>
      </c>
      <c r="AZ51" s="10" t="s">
        <v>2047</v>
      </c>
      <c r="BA51" s="103"/>
      <c r="BB51" s="104">
        <v>30</v>
      </c>
      <c r="BC51" s="16" t="s">
        <v>1806</v>
      </c>
      <c r="BD51" s="16" t="s">
        <v>2008</v>
      </c>
      <c r="BE51" s="103"/>
      <c r="BF51" s="16" t="s">
        <v>445</v>
      </c>
      <c r="BG51" s="16" t="s">
        <v>445</v>
      </c>
      <c r="BH51" s="16" t="s">
        <v>446</v>
      </c>
      <c r="BI51" s="16" t="s">
        <v>1570</v>
      </c>
      <c r="BJ51" s="16" t="s">
        <v>1569</v>
      </c>
      <c r="BK51" s="16">
        <v>0</v>
      </c>
      <c r="BL51" s="16" t="s">
        <v>1556</v>
      </c>
      <c r="BM51" s="12">
        <v>16992</v>
      </c>
      <c r="BN51" s="18">
        <v>5510410001</v>
      </c>
    </row>
    <row r="52" spans="1:66" ht="191.25">
      <c r="A52" s="18">
        <v>39</v>
      </c>
      <c r="B52" s="106"/>
      <c r="C52" s="16" t="s">
        <v>1094</v>
      </c>
      <c r="D52" s="16" t="s">
        <v>1231</v>
      </c>
      <c r="E52" s="88" t="s">
        <v>2192</v>
      </c>
      <c r="F52" s="16" t="s">
        <v>2065</v>
      </c>
      <c r="G52" s="17" t="s">
        <v>1974</v>
      </c>
      <c r="H52" s="12" t="s">
        <v>1671</v>
      </c>
      <c r="I52" s="12">
        <v>3</v>
      </c>
      <c r="J52" s="19">
        <f t="shared" si="3"/>
        <v>114911.99999999999</v>
      </c>
      <c r="K52" s="20">
        <v>128701.44</v>
      </c>
      <c r="L52" s="140">
        <f t="shared" si="4"/>
        <v>344735.99999999994</v>
      </c>
      <c r="M52" s="103"/>
      <c r="N52" s="144">
        <f t="shared" si="1"/>
        <v>386104.31999999995</v>
      </c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6">
        <v>3</v>
      </c>
      <c r="AQ52" s="23">
        <v>386104.3</v>
      </c>
      <c r="AR52" s="103"/>
      <c r="AS52" s="103"/>
      <c r="AT52" s="103"/>
      <c r="AU52" s="103"/>
      <c r="AV52" s="103"/>
      <c r="AW52" s="103"/>
      <c r="AX52" s="24" t="s">
        <v>1559</v>
      </c>
      <c r="AY52" s="17" t="s">
        <v>1560</v>
      </c>
      <c r="AZ52" s="10" t="s">
        <v>2047</v>
      </c>
      <c r="BA52" s="103"/>
      <c r="BB52" s="104">
        <v>30</v>
      </c>
      <c r="BC52" s="16" t="s">
        <v>1806</v>
      </c>
      <c r="BD52" s="16" t="s">
        <v>2008</v>
      </c>
      <c r="BE52" s="103"/>
      <c r="BF52" s="16" t="s">
        <v>445</v>
      </c>
      <c r="BG52" s="16" t="s">
        <v>445</v>
      </c>
      <c r="BH52" s="16" t="s">
        <v>446</v>
      </c>
      <c r="BI52" s="16" t="s">
        <v>1570</v>
      </c>
      <c r="BJ52" s="16" t="s">
        <v>1569</v>
      </c>
      <c r="BK52" s="16">
        <v>0</v>
      </c>
      <c r="BL52" s="16" t="s">
        <v>1556</v>
      </c>
      <c r="BM52" s="12">
        <v>16992</v>
      </c>
      <c r="BN52" s="18">
        <v>5510410001</v>
      </c>
    </row>
    <row r="53" spans="1:66" ht="168.75" customHeight="1">
      <c r="A53" s="18">
        <v>40</v>
      </c>
      <c r="B53" s="105">
        <v>13447</v>
      </c>
      <c r="C53" s="16" t="s">
        <v>1095</v>
      </c>
      <c r="D53" s="16" t="s">
        <v>1232</v>
      </c>
      <c r="E53" s="88" t="s">
        <v>2193</v>
      </c>
      <c r="F53" s="16" t="s">
        <v>2169</v>
      </c>
      <c r="G53" s="17" t="s">
        <v>1973</v>
      </c>
      <c r="H53" s="12" t="s">
        <v>1671</v>
      </c>
      <c r="I53" s="12">
        <v>1</v>
      </c>
      <c r="J53" s="19">
        <f t="shared" si="3"/>
        <v>142857.14285714284</v>
      </c>
      <c r="K53" s="20">
        <v>160000</v>
      </c>
      <c r="L53" s="140">
        <f t="shared" si="4"/>
        <v>142857.14285714284</v>
      </c>
      <c r="M53" s="103"/>
      <c r="N53" s="144">
        <f t="shared" si="1"/>
        <v>160000</v>
      </c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6">
        <v>1</v>
      </c>
      <c r="AQ53" s="23">
        <v>160000</v>
      </c>
      <c r="AR53" s="103"/>
      <c r="AS53" s="103"/>
      <c r="AT53" s="103"/>
      <c r="AU53" s="103"/>
      <c r="AV53" s="103"/>
      <c r="AW53" s="103"/>
      <c r="AX53" s="24" t="s">
        <v>4</v>
      </c>
      <c r="AY53" s="17" t="s">
        <v>278</v>
      </c>
      <c r="AZ53" s="10" t="s">
        <v>2047</v>
      </c>
      <c r="BA53" s="103"/>
      <c r="BB53" s="104">
        <v>30</v>
      </c>
      <c r="BC53" s="16" t="s">
        <v>1806</v>
      </c>
      <c r="BD53" s="16" t="s">
        <v>2008</v>
      </c>
      <c r="BE53" s="103"/>
      <c r="BF53" s="16" t="s">
        <v>445</v>
      </c>
      <c r="BG53" s="16" t="s">
        <v>445</v>
      </c>
      <c r="BH53" s="16" t="s">
        <v>446</v>
      </c>
      <c r="BI53" s="16" t="s">
        <v>1570</v>
      </c>
      <c r="BJ53" s="16" t="s">
        <v>1569</v>
      </c>
      <c r="BK53" s="16">
        <v>0</v>
      </c>
      <c r="BL53" s="16"/>
      <c r="BM53" s="12">
        <v>16992</v>
      </c>
      <c r="BN53" s="18">
        <v>5510410001</v>
      </c>
    </row>
    <row r="54" spans="1:66" ht="132.75" customHeight="1">
      <c r="A54" s="18">
        <v>41</v>
      </c>
      <c r="B54" s="105">
        <v>13447</v>
      </c>
      <c r="C54" s="16" t="s">
        <v>1</v>
      </c>
      <c r="D54" s="16" t="s">
        <v>2</v>
      </c>
      <c r="E54" s="88" t="s">
        <v>2194</v>
      </c>
      <c r="F54" s="16" t="s">
        <v>3</v>
      </c>
      <c r="G54" s="17" t="s">
        <v>1973</v>
      </c>
      <c r="H54" s="12"/>
      <c r="I54" s="12">
        <v>4</v>
      </c>
      <c r="J54" s="19">
        <f t="shared" si="3"/>
        <v>142857.14285714284</v>
      </c>
      <c r="K54" s="20">
        <v>160000</v>
      </c>
      <c r="L54" s="140">
        <f t="shared" si="4"/>
        <v>571428.5714285714</v>
      </c>
      <c r="M54" s="103"/>
      <c r="N54" s="144">
        <f t="shared" si="1"/>
        <v>640000</v>
      </c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6">
        <v>4</v>
      </c>
      <c r="AQ54" s="15">
        <v>640000</v>
      </c>
      <c r="AR54" s="103"/>
      <c r="AS54" s="103"/>
      <c r="AT54" s="103"/>
      <c r="AU54" s="103"/>
      <c r="AV54" s="103"/>
      <c r="AW54" s="103"/>
      <c r="AX54" s="24" t="s">
        <v>4</v>
      </c>
      <c r="AY54" s="17" t="s">
        <v>278</v>
      </c>
      <c r="AZ54" s="10" t="s">
        <v>2047</v>
      </c>
      <c r="BA54" s="103"/>
      <c r="BB54" s="104">
        <v>30</v>
      </c>
      <c r="BC54" s="16" t="s">
        <v>1806</v>
      </c>
      <c r="BD54" s="16" t="s">
        <v>2008</v>
      </c>
      <c r="BE54" s="103"/>
      <c r="BF54" s="16" t="s">
        <v>445</v>
      </c>
      <c r="BG54" s="16" t="s">
        <v>445</v>
      </c>
      <c r="BH54" s="16" t="s">
        <v>445</v>
      </c>
      <c r="BI54" s="16" t="s">
        <v>1570</v>
      </c>
      <c r="BJ54" s="16" t="s">
        <v>1569</v>
      </c>
      <c r="BK54" s="16">
        <v>0</v>
      </c>
      <c r="BL54" s="16"/>
      <c r="BM54" s="12">
        <v>16992</v>
      </c>
      <c r="BN54" s="18">
        <v>5510410001</v>
      </c>
    </row>
    <row r="55" spans="1:66" ht="200.25" customHeight="1">
      <c r="A55" s="18">
        <v>42</v>
      </c>
      <c r="B55" s="105">
        <v>13447</v>
      </c>
      <c r="C55" s="16" t="s">
        <v>1096</v>
      </c>
      <c r="D55" s="16" t="s">
        <v>1233</v>
      </c>
      <c r="E55" s="88" t="s">
        <v>2195</v>
      </c>
      <c r="F55" s="16" t="s">
        <v>2170</v>
      </c>
      <c r="G55" s="17" t="s">
        <v>1973</v>
      </c>
      <c r="H55" s="12" t="s">
        <v>1671</v>
      </c>
      <c r="I55" s="12">
        <v>1.5</v>
      </c>
      <c r="J55" s="19">
        <f>K55:K147/1.12</f>
        <v>142857.14285714284</v>
      </c>
      <c r="K55" s="20">
        <v>160000</v>
      </c>
      <c r="L55" s="140">
        <f t="shared" si="4"/>
        <v>214285.71428571426</v>
      </c>
      <c r="M55" s="103"/>
      <c r="N55" s="144">
        <f t="shared" si="1"/>
        <v>240000</v>
      </c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6">
        <v>1.5</v>
      </c>
      <c r="AQ55" s="23">
        <v>240000</v>
      </c>
      <c r="AR55" s="103"/>
      <c r="AS55" s="103"/>
      <c r="AT55" s="103"/>
      <c r="AU55" s="103"/>
      <c r="AV55" s="103"/>
      <c r="AW55" s="103"/>
      <c r="AX55" s="24" t="s">
        <v>4</v>
      </c>
      <c r="AY55" s="17" t="s">
        <v>278</v>
      </c>
      <c r="AZ55" s="10" t="s">
        <v>2047</v>
      </c>
      <c r="BA55" s="103"/>
      <c r="BB55" s="104">
        <v>30</v>
      </c>
      <c r="BC55" s="16" t="s">
        <v>1806</v>
      </c>
      <c r="BD55" s="16" t="s">
        <v>2008</v>
      </c>
      <c r="BE55" s="103"/>
      <c r="BF55" s="16" t="s">
        <v>445</v>
      </c>
      <c r="BG55" s="16" t="s">
        <v>445</v>
      </c>
      <c r="BH55" s="16" t="s">
        <v>446</v>
      </c>
      <c r="BI55" s="16" t="s">
        <v>1570</v>
      </c>
      <c r="BJ55" s="16" t="s">
        <v>1569</v>
      </c>
      <c r="BK55" s="16">
        <v>0</v>
      </c>
      <c r="BL55" s="16"/>
      <c r="BM55" s="12">
        <v>16992</v>
      </c>
      <c r="BN55" s="18">
        <v>5510410001</v>
      </c>
    </row>
    <row r="56" spans="1:66" ht="204" customHeight="1">
      <c r="A56" s="18">
        <v>43</v>
      </c>
      <c r="B56" s="105">
        <v>13447</v>
      </c>
      <c r="C56" s="16" t="s">
        <v>1581</v>
      </c>
      <c r="D56" s="16" t="s">
        <v>1234</v>
      </c>
      <c r="E56" s="88" t="s">
        <v>2196</v>
      </c>
      <c r="F56" s="16" t="s">
        <v>2167</v>
      </c>
      <c r="G56" s="17" t="s">
        <v>1974</v>
      </c>
      <c r="H56" s="12" t="s">
        <v>1671</v>
      </c>
      <c r="I56" s="12">
        <v>2</v>
      </c>
      <c r="J56" s="19">
        <f>K56:K148/1.12</f>
        <v>142857.14285714284</v>
      </c>
      <c r="K56" s="20">
        <v>160000</v>
      </c>
      <c r="L56" s="140">
        <f t="shared" si="4"/>
        <v>285714.2857142857</v>
      </c>
      <c r="M56" s="103"/>
      <c r="N56" s="144">
        <f t="shared" si="1"/>
        <v>320000</v>
      </c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6">
        <v>2</v>
      </c>
      <c r="AQ56" s="23">
        <v>320000</v>
      </c>
      <c r="AR56" s="103"/>
      <c r="AS56" s="103"/>
      <c r="AT56" s="103"/>
      <c r="AU56" s="103"/>
      <c r="AV56" s="103"/>
      <c r="AW56" s="103"/>
      <c r="AX56" s="24" t="s">
        <v>4</v>
      </c>
      <c r="AY56" s="17" t="s">
        <v>278</v>
      </c>
      <c r="AZ56" s="10" t="s">
        <v>2047</v>
      </c>
      <c r="BA56" s="103"/>
      <c r="BB56" s="104">
        <v>30</v>
      </c>
      <c r="BC56" s="16" t="s">
        <v>1806</v>
      </c>
      <c r="BD56" s="16" t="s">
        <v>2008</v>
      </c>
      <c r="BE56" s="103"/>
      <c r="BF56" s="16" t="s">
        <v>445</v>
      </c>
      <c r="BG56" s="16" t="s">
        <v>445</v>
      </c>
      <c r="BH56" s="16" t="s">
        <v>446</v>
      </c>
      <c r="BI56" s="16" t="s">
        <v>1570</v>
      </c>
      <c r="BJ56" s="16" t="s">
        <v>1569</v>
      </c>
      <c r="BK56" s="16">
        <v>0</v>
      </c>
      <c r="BL56" s="16"/>
      <c r="BM56" s="12">
        <v>16992</v>
      </c>
      <c r="BN56" s="18">
        <v>5510410001</v>
      </c>
    </row>
    <row r="57" spans="1:66" ht="204" customHeight="1">
      <c r="A57" s="18">
        <v>44</v>
      </c>
      <c r="B57" s="105">
        <v>13447</v>
      </c>
      <c r="C57" s="16" t="s">
        <v>5</v>
      </c>
      <c r="D57" s="16" t="s">
        <v>6</v>
      </c>
      <c r="E57" s="88" t="s">
        <v>2197</v>
      </c>
      <c r="F57" s="16" t="s">
        <v>2308</v>
      </c>
      <c r="G57" s="17" t="s">
        <v>1973</v>
      </c>
      <c r="H57" s="12" t="s">
        <v>1671</v>
      </c>
      <c r="I57" s="12">
        <v>1</v>
      </c>
      <c r="J57" s="19">
        <f>K57:K149/1.12</f>
        <v>142857.14285714284</v>
      </c>
      <c r="K57" s="20">
        <v>160000</v>
      </c>
      <c r="L57" s="140">
        <f t="shared" si="4"/>
        <v>142857.14285714284</v>
      </c>
      <c r="M57" s="103"/>
      <c r="N57" s="144">
        <f t="shared" si="1"/>
        <v>160000</v>
      </c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6">
        <v>2</v>
      </c>
      <c r="AQ57" s="23">
        <v>160000</v>
      </c>
      <c r="AR57" s="103"/>
      <c r="AS57" s="103"/>
      <c r="AT57" s="103"/>
      <c r="AU57" s="103"/>
      <c r="AV57" s="103"/>
      <c r="AW57" s="103"/>
      <c r="AX57" s="24" t="s">
        <v>4</v>
      </c>
      <c r="AY57" s="17" t="s">
        <v>278</v>
      </c>
      <c r="AZ57" s="10" t="s">
        <v>2047</v>
      </c>
      <c r="BA57" s="103"/>
      <c r="BB57" s="104">
        <v>30</v>
      </c>
      <c r="BC57" s="16" t="s">
        <v>1806</v>
      </c>
      <c r="BD57" s="16" t="s">
        <v>2008</v>
      </c>
      <c r="BE57" s="103"/>
      <c r="BF57" s="16" t="s">
        <v>445</v>
      </c>
      <c r="BG57" s="16" t="s">
        <v>445</v>
      </c>
      <c r="BH57" s="16" t="s">
        <v>446</v>
      </c>
      <c r="BI57" s="16" t="s">
        <v>1570</v>
      </c>
      <c r="BJ57" s="16" t="s">
        <v>1569</v>
      </c>
      <c r="BK57" s="16">
        <v>0</v>
      </c>
      <c r="BL57" s="16"/>
      <c r="BM57" s="12">
        <v>16992</v>
      </c>
      <c r="BN57" s="18">
        <v>5510410001</v>
      </c>
    </row>
    <row r="58" spans="1:66" ht="191.25">
      <c r="A58" s="18">
        <v>45</v>
      </c>
      <c r="B58" s="105">
        <v>13447</v>
      </c>
      <c r="C58" s="16" t="s">
        <v>1582</v>
      </c>
      <c r="D58" s="16" t="s">
        <v>1235</v>
      </c>
      <c r="E58" s="88" t="s">
        <v>2198</v>
      </c>
      <c r="F58" s="16" t="s">
        <v>485</v>
      </c>
      <c r="G58" s="17" t="s">
        <v>1973</v>
      </c>
      <c r="H58" s="12" t="s">
        <v>1671</v>
      </c>
      <c r="I58" s="12">
        <v>1</v>
      </c>
      <c r="J58" s="19">
        <f>K58:K149/1.12</f>
        <v>142857.14285714284</v>
      </c>
      <c r="K58" s="20">
        <v>160000</v>
      </c>
      <c r="L58" s="140">
        <f t="shared" si="4"/>
        <v>142857.14285714284</v>
      </c>
      <c r="M58" s="103"/>
      <c r="N58" s="144">
        <f t="shared" si="1"/>
        <v>160000</v>
      </c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6">
        <v>2</v>
      </c>
      <c r="AQ58" s="23">
        <v>160000</v>
      </c>
      <c r="AR58" s="103"/>
      <c r="AS58" s="103"/>
      <c r="AT58" s="103"/>
      <c r="AU58" s="103"/>
      <c r="AV58" s="103"/>
      <c r="AW58" s="103"/>
      <c r="AX58" s="24" t="s">
        <v>4</v>
      </c>
      <c r="AY58" s="17" t="s">
        <v>278</v>
      </c>
      <c r="AZ58" s="10" t="s">
        <v>2047</v>
      </c>
      <c r="BA58" s="103"/>
      <c r="BB58" s="104">
        <v>30</v>
      </c>
      <c r="BC58" s="16" t="s">
        <v>1806</v>
      </c>
      <c r="BD58" s="16" t="s">
        <v>2008</v>
      </c>
      <c r="BE58" s="103"/>
      <c r="BF58" s="16" t="s">
        <v>445</v>
      </c>
      <c r="BG58" s="16" t="s">
        <v>445</v>
      </c>
      <c r="BH58" s="16" t="s">
        <v>446</v>
      </c>
      <c r="BI58" s="16" t="s">
        <v>1570</v>
      </c>
      <c r="BJ58" s="16" t="s">
        <v>1569</v>
      </c>
      <c r="BK58" s="16">
        <v>0</v>
      </c>
      <c r="BL58" s="16"/>
      <c r="BM58" s="12">
        <v>16992</v>
      </c>
      <c r="BN58" s="18">
        <v>5510410001</v>
      </c>
    </row>
    <row r="59" spans="1:66" ht="202.5" customHeight="1">
      <c r="A59" s="18">
        <v>46</v>
      </c>
      <c r="B59" s="106"/>
      <c r="C59" s="16" t="s">
        <v>1583</v>
      </c>
      <c r="D59" s="16" t="s">
        <v>1876</v>
      </c>
      <c r="E59" s="88" t="s">
        <v>2199</v>
      </c>
      <c r="F59" s="16" t="s">
        <v>275</v>
      </c>
      <c r="G59" s="17" t="s">
        <v>1973</v>
      </c>
      <c r="H59" s="12" t="s">
        <v>1671</v>
      </c>
      <c r="I59" s="12">
        <v>1</v>
      </c>
      <c r="J59" s="19">
        <f>K59:K150/1.12</f>
        <v>142857.14285714284</v>
      </c>
      <c r="K59" s="20">
        <v>160000</v>
      </c>
      <c r="L59" s="140">
        <f t="shared" si="4"/>
        <v>142857.14285714284</v>
      </c>
      <c r="M59" s="103"/>
      <c r="N59" s="144">
        <f t="shared" si="1"/>
        <v>160000</v>
      </c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6">
        <v>2</v>
      </c>
      <c r="AQ59" s="23">
        <v>160000</v>
      </c>
      <c r="AR59" s="103"/>
      <c r="AS59" s="103"/>
      <c r="AT59" s="103"/>
      <c r="AU59" s="103"/>
      <c r="AV59" s="103"/>
      <c r="AW59" s="103"/>
      <c r="AX59" s="24" t="s">
        <v>4</v>
      </c>
      <c r="AY59" s="17" t="s">
        <v>278</v>
      </c>
      <c r="AZ59" s="10" t="s">
        <v>2047</v>
      </c>
      <c r="BA59" s="103"/>
      <c r="BB59" s="104">
        <v>30</v>
      </c>
      <c r="BC59" s="16" t="s">
        <v>1806</v>
      </c>
      <c r="BD59" s="16" t="s">
        <v>2008</v>
      </c>
      <c r="BE59" s="103"/>
      <c r="BF59" s="16" t="s">
        <v>445</v>
      </c>
      <c r="BG59" s="16" t="s">
        <v>445</v>
      </c>
      <c r="BH59" s="16" t="s">
        <v>446</v>
      </c>
      <c r="BI59" s="16" t="s">
        <v>1570</v>
      </c>
      <c r="BJ59" s="16" t="s">
        <v>1569</v>
      </c>
      <c r="BK59" s="16">
        <v>0</v>
      </c>
      <c r="BL59" s="16"/>
      <c r="BM59" s="12">
        <v>16992</v>
      </c>
      <c r="BN59" s="18">
        <v>5510410001</v>
      </c>
    </row>
    <row r="60" spans="1:66" ht="191.25">
      <c r="A60" s="18">
        <v>47</v>
      </c>
      <c r="B60" s="106" t="s">
        <v>1707</v>
      </c>
      <c r="C60" s="16" t="s">
        <v>1584</v>
      </c>
      <c r="D60" s="16" t="s">
        <v>1877</v>
      </c>
      <c r="E60" s="88" t="s">
        <v>2200</v>
      </c>
      <c r="F60" s="16" t="s">
        <v>93</v>
      </c>
      <c r="G60" s="17" t="s">
        <v>1973</v>
      </c>
      <c r="H60" s="12" t="s">
        <v>1671</v>
      </c>
      <c r="I60" s="12">
        <v>2</v>
      </c>
      <c r="J60" s="19">
        <f>K60:K151/1.12</f>
        <v>142857.14285714284</v>
      </c>
      <c r="K60" s="20">
        <v>160000</v>
      </c>
      <c r="L60" s="140">
        <f t="shared" si="4"/>
        <v>285714.2857142857</v>
      </c>
      <c r="M60" s="103"/>
      <c r="N60" s="144">
        <f t="shared" si="1"/>
        <v>320000</v>
      </c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6">
        <v>2</v>
      </c>
      <c r="AQ60" s="23">
        <v>320000</v>
      </c>
      <c r="AR60" s="103"/>
      <c r="AS60" s="103"/>
      <c r="AT60" s="103"/>
      <c r="AU60" s="103"/>
      <c r="AV60" s="103"/>
      <c r="AW60" s="103"/>
      <c r="AX60" s="24" t="s">
        <v>4</v>
      </c>
      <c r="AY60" s="17" t="s">
        <v>278</v>
      </c>
      <c r="AZ60" s="10" t="s">
        <v>2047</v>
      </c>
      <c r="BA60" s="103"/>
      <c r="BB60" s="104">
        <v>30</v>
      </c>
      <c r="BC60" s="16" t="s">
        <v>1806</v>
      </c>
      <c r="BD60" s="16" t="s">
        <v>2008</v>
      </c>
      <c r="BE60" s="103"/>
      <c r="BF60" s="16" t="s">
        <v>445</v>
      </c>
      <c r="BG60" s="16" t="s">
        <v>445</v>
      </c>
      <c r="BH60" s="16" t="s">
        <v>446</v>
      </c>
      <c r="BI60" s="16" t="s">
        <v>1570</v>
      </c>
      <c r="BJ60" s="16" t="s">
        <v>1569</v>
      </c>
      <c r="BK60" s="16">
        <v>0</v>
      </c>
      <c r="BL60" s="16"/>
      <c r="BM60" s="12">
        <v>16992</v>
      </c>
      <c r="BN60" s="18">
        <v>5510410001</v>
      </c>
    </row>
    <row r="61" spans="1:66" ht="191.25">
      <c r="A61" s="18">
        <v>48</v>
      </c>
      <c r="B61" s="106" t="s">
        <v>1707</v>
      </c>
      <c r="C61" s="16" t="s">
        <v>2309</v>
      </c>
      <c r="D61" s="16" t="s">
        <v>2310</v>
      </c>
      <c r="E61" s="88" t="s">
        <v>2201</v>
      </c>
      <c r="F61" s="16" t="s">
        <v>2311</v>
      </c>
      <c r="G61" s="17" t="s">
        <v>1973</v>
      </c>
      <c r="H61" s="12" t="s">
        <v>1671</v>
      </c>
      <c r="I61" s="12">
        <v>1</v>
      </c>
      <c r="J61" s="19">
        <f>K61:K152/1.12</f>
        <v>142857.14285714284</v>
      </c>
      <c r="K61" s="20">
        <v>160000</v>
      </c>
      <c r="L61" s="140">
        <f t="shared" si="4"/>
        <v>142857.14285714284</v>
      </c>
      <c r="M61" s="103"/>
      <c r="N61" s="144">
        <f t="shared" si="1"/>
        <v>160000</v>
      </c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6">
        <v>2</v>
      </c>
      <c r="AQ61" s="23">
        <v>160000</v>
      </c>
      <c r="AR61" s="103"/>
      <c r="AS61" s="103"/>
      <c r="AT61" s="103"/>
      <c r="AU61" s="103"/>
      <c r="AV61" s="103"/>
      <c r="AW61" s="103"/>
      <c r="AX61" s="24" t="s">
        <v>4</v>
      </c>
      <c r="AY61" s="17" t="s">
        <v>278</v>
      </c>
      <c r="AZ61" s="10" t="s">
        <v>2047</v>
      </c>
      <c r="BA61" s="103"/>
      <c r="BB61" s="104">
        <v>30</v>
      </c>
      <c r="BC61" s="16" t="s">
        <v>1806</v>
      </c>
      <c r="BD61" s="16" t="s">
        <v>2008</v>
      </c>
      <c r="BE61" s="103"/>
      <c r="BF61" s="16" t="s">
        <v>445</v>
      </c>
      <c r="BG61" s="16" t="s">
        <v>445</v>
      </c>
      <c r="BH61" s="16" t="s">
        <v>446</v>
      </c>
      <c r="BI61" s="16" t="s">
        <v>1570</v>
      </c>
      <c r="BJ61" s="16" t="s">
        <v>1569</v>
      </c>
      <c r="BK61" s="16">
        <v>0</v>
      </c>
      <c r="BL61" s="16"/>
      <c r="BM61" s="12">
        <v>16992</v>
      </c>
      <c r="BN61" s="18">
        <v>5510410001</v>
      </c>
    </row>
    <row r="62" spans="1:66" ht="114.75">
      <c r="A62" s="18">
        <v>49</v>
      </c>
      <c r="B62" s="106" t="s">
        <v>1707</v>
      </c>
      <c r="C62" s="16" t="s">
        <v>1585</v>
      </c>
      <c r="D62" s="16" t="s">
        <v>1878</v>
      </c>
      <c r="E62" s="88" t="s">
        <v>2202</v>
      </c>
      <c r="F62" s="16" t="s">
        <v>94</v>
      </c>
      <c r="G62" s="17" t="s">
        <v>1974</v>
      </c>
      <c r="H62" s="12" t="s">
        <v>1671</v>
      </c>
      <c r="I62" s="12">
        <v>1</v>
      </c>
      <c r="J62" s="19">
        <f aca="true" t="shared" si="5" ref="J62:J84">K62:K152/1.12</f>
        <v>176991.13999999998</v>
      </c>
      <c r="K62" s="20">
        <v>198230.0768</v>
      </c>
      <c r="L62" s="140">
        <f t="shared" si="4"/>
        <v>176991.13999999998</v>
      </c>
      <c r="M62" s="103"/>
      <c r="N62" s="144">
        <f t="shared" si="1"/>
        <v>198230.0768</v>
      </c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6">
        <v>1</v>
      </c>
      <c r="AQ62" s="23">
        <f>AP62*K62</f>
        <v>198230.0768</v>
      </c>
      <c r="AR62" s="103"/>
      <c r="AS62" s="103"/>
      <c r="AT62" s="103"/>
      <c r="AU62" s="103"/>
      <c r="AV62" s="103"/>
      <c r="AW62" s="103"/>
      <c r="AX62" s="24" t="s">
        <v>1561</v>
      </c>
      <c r="AY62" s="17" t="s">
        <v>1562</v>
      </c>
      <c r="AZ62" s="10" t="s">
        <v>2047</v>
      </c>
      <c r="BA62" s="103"/>
      <c r="BB62" s="104">
        <v>30</v>
      </c>
      <c r="BC62" s="16" t="s">
        <v>1806</v>
      </c>
      <c r="BD62" s="16" t="s">
        <v>2008</v>
      </c>
      <c r="BE62" s="103"/>
      <c r="BF62" s="16" t="s">
        <v>445</v>
      </c>
      <c r="BG62" s="16" t="s">
        <v>445</v>
      </c>
      <c r="BH62" s="16" t="s">
        <v>446</v>
      </c>
      <c r="BI62" s="16" t="s">
        <v>1570</v>
      </c>
      <c r="BJ62" s="16" t="s">
        <v>1569</v>
      </c>
      <c r="BK62" s="16">
        <v>0</v>
      </c>
      <c r="BL62" s="16" t="s">
        <v>1556</v>
      </c>
      <c r="BM62" s="12">
        <v>16992</v>
      </c>
      <c r="BN62" s="18">
        <v>5510410001</v>
      </c>
    </row>
    <row r="63" spans="1:66" ht="124.5" customHeight="1">
      <c r="A63" s="18">
        <v>50</v>
      </c>
      <c r="B63" s="106" t="s">
        <v>1707</v>
      </c>
      <c r="C63" s="16" t="s">
        <v>1586</v>
      </c>
      <c r="D63" s="16" t="s">
        <v>1879</v>
      </c>
      <c r="E63" s="88" t="s">
        <v>2203</v>
      </c>
      <c r="F63" s="16" t="s">
        <v>94</v>
      </c>
      <c r="G63" s="17" t="s">
        <v>1974</v>
      </c>
      <c r="H63" s="12" t="s">
        <v>1671</v>
      </c>
      <c r="I63" s="12">
        <v>1</v>
      </c>
      <c r="J63" s="19">
        <f t="shared" si="5"/>
        <v>176991.13999999998</v>
      </c>
      <c r="K63" s="20">
        <v>198230.0768</v>
      </c>
      <c r="L63" s="140">
        <f t="shared" si="4"/>
        <v>176991.13999999998</v>
      </c>
      <c r="M63" s="103"/>
      <c r="N63" s="144">
        <f t="shared" si="1"/>
        <v>198230.0768</v>
      </c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6">
        <v>1</v>
      </c>
      <c r="AQ63" s="16">
        <f>AP63*K63</f>
        <v>198230.0768</v>
      </c>
      <c r="AR63" s="103"/>
      <c r="AS63" s="103"/>
      <c r="AT63" s="103"/>
      <c r="AU63" s="103"/>
      <c r="AV63" s="103"/>
      <c r="AW63" s="103"/>
      <c r="AX63" s="24" t="s">
        <v>1561</v>
      </c>
      <c r="AY63" s="17" t="s">
        <v>1562</v>
      </c>
      <c r="AZ63" s="10" t="s">
        <v>2047</v>
      </c>
      <c r="BA63" s="103"/>
      <c r="BB63" s="104">
        <v>30</v>
      </c>
      <c r="BC63" s="16" t="s">
        <v>1806</v>
      </c>
      <c r="BD63" s="16" t="s">
        <v>2008</v>
      </c>
      <c r="BE63" s="103"/>
      <c r="BF63" s="16" t="s">
        <v>445</v>
      </c>
      <c r="BG63" s="16" t="s">
        <v>445</v>
      </c>
      <c r="BH63" s="16" t="s">
        <v>446</v>
      </c>
      <c r="BI63" s="16" t="s">
        <v>1570</v>
      </c>
      <c r="BJ63" s="16" t="s">
        <v>1569</v>
      </c>
      <c r="BK63" s="16">
        <v>0</v>
      </c>
      <c r="BL63" s="16" t="s">
        <v>1556</v>
      </c>
      <c r="BM63" s="12">
        <v>16992</v>
      </c>
      <c r="BN63" s="18">
        <v>5510410001</v>
      </c>
    </row>
    <row r="64" spans="1:66" ht="127.5" customHeight="1">
      <c r="A64" s="18">
        <v>51</v>
      </c>
      <c r="B64" s="106" t="s">
        <v>1707</v>
      </c>
      <c r="C64" s="16" t="s">
        <v>1587</v>
      </c>
      <c r="D64" s="16" t="s">
        <v>1880</v>
      </c>
      <c r="E64" s="88" t="s">
        <v>2203</v>
      </c>
      <c r="F64" s="16" t="s">
        <v>94</v>
      </c>
      <c r="G64" s="17" t="s">
        <v>1974</v>
      </c>
      <c r="H64" s="12" t="s">
        <v>1671</v>
      </c>
      <c r="I64" s="12">
        <v>1</v>
      </c>
      <c r="J64" s="19">
        <f t="shared" si="5"/>
        <v>176991.13999999998</v>
      </c>
      <c r="K64" s="20">
        <v>198230.0768</v>
      </c>
      <c r="L64" s="140">
        <f t="shared" si="4"/>
        <v>176991.13999999998</v>
      </c>
      <c r="M64" s="103"/>
      <c r="N64" s="144">
        <f t="shared" si="1"/>
        <v>198230.0768</v>
      </c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6">
        <v>1</v>
      </c>
      <c r="AQ64" s="23">
        <v>198230.1</v>
      </c>
      <c r="AR64" s="103"/>
      <c r="AS64" s="103"/>
      <c r="AT64" s="103"/>
      <c r="AU64" s="103"/>
      <c r="AV64" s="103"/>
      <c r="AW64" s="103"/>
      <c r="AX64" s="24" t="s">
        <v>1561</v>
      </c>
      <c r="AY64" s="17" t="s">
        <v>1562</v>
      </c>
      <c r="AZ64" s="10" t="s">
        <v>2047</v>
      </c>
      <c r="BA64" s="103"/>
      <c r="BB64" s="104">
        <v>30</v>
      </c>
      <c r="BC64" s="16" t="s">
        <v>1806</v>
      </c>
      <c r="BD64" s="16" t="s">
        <v>2008</v>
      </c>
      <c r="BE64" s="103"/>
      <c r="BF64" s="16" t="s">
        <v>445</v>
      </c>
      <c r="BG64" s="16" t="s">
        <v>445</v>
      </c>
      <c r="BH64" s="16" t="s">
        <v>446</v>
      </c>
      <c r="BI64" s="16" t="s">
        <v>1570</v>
      </c>
      <c r="BJ64" s="16" t="s">
        <v>1569</v>
      </c>
      <c r="BK64" s="16">
        <v>0</v>
      </c>
      <c r="BL64" s="16"/>
      <c r="BM64" s="12">
        <v>16992</v>
      </c>
      <c r="BN64" s="18">
        <v>5510410001</v>
      </c>
    </row>
    <row r="65" spans="1:66" ht="114.75">
      <c r="A65" s="18">
        <v>52</v>
      </c>
      <c r="B65" s="106" t="s">
        <v>1707</v>
      </c>
      <c r="C65" s="16" t="s">
        <v>1588</v>
      </c>
      <c r="D65" s="16" t="s">
        <v>1881</v>
      </c>
      <c r="E65" s="88" t="s">
        <v>2203</v>
      </c>
      <c r="F65" s="16" t="s">
        <v>94</v>
      </c>
      <c r="G65" s="17" t="s">
        <v>1974</v>
      </c>
      <c r="H65" s="12" t="s">
        <v>1671</v>
      </c>
      <c r="I65" s="12">
        <v>1</v>
      </c>
      <c r="J65" s="19">
        <f t="shared" si="5"/>
        <v>176991.13999999998</v>
      </c>
      <c r="K65" s="20">
        <v>198230.0768</v>
      </c>
      <c r="L65" s="144">
        <f t="shared" si="4"/>
        <v>176991.13999999998</v>
      </c>
      <c r="M65" s="103"/>
      <c r="N65" s="144">
        <f t="shared" si="1"/>
        <v>198230.0768</v>
      </c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6">
        <v>1</v>
      </c>
      <c r="AQ65" s="23">
        <f>AP65*K65</f>
        <v>198230.0768</v>
      </c>
      <c r="AR65" s="103"/>
      <c r="AS65" s="103"/>
      <c r="AT65" s="103"/>
      <c r="AU65" s="103"/>
      <c r="AV65" s="103"/>
      <c r="AW65" s="103"/>
      <c r="AX65" s="24" t="s">
        <v>1561</v>
      </c>
      <c r="AY65" s="17" t="s">
        <v>1562</v>
      </c>
      <c r="AZ65" s="10" t="s">
        <v>2047</v>
      </c>
      <c r="BA65" s="103"/>
      <c r="BB65" s="104">
        <v>30</v>
      </c>
      <c r="BC65" s="16" t="s">
        <v>1806</v>
      </c>
      <c r="BD65" s="16" t="s">
        <v>2008</v>
      </c>
      <c r="BE65" s="103"/>
      <c r="BF65" s="16" t="s">
        <v>445</v>
      </c>
      <c r="BG65" s="16" t="s">
        <v>445</v>
      </c>
      <c r="BH65" s="16" t="s">
        <v>446</v>
      </c>
      <c r="BI65" s="16" t="s">
        <v>1570</v>
      </c>
      <c r="BJ65" s="16" t="s">
        <v>1569</v>
      </c>
      <c r="BK65" s="16">
        <v>0</v>
      </c>
      <c r="BL65" s="16"/>
      <c r="BM65" s="12">
        <v>16992</v>
      </c>
      <c r="BN65" s="18">
        <v>5510410001</v>
      </c>
    </row>
    <row r="66" spans="1:66" ht="129.75" customHeight="1">
      <c r="A66" s="18">
        <v>53</v>
      </c>
      <c r="B66" s="106" t="s">
        <v>1707</v>
      </c>
      <c r="C66" s="16" t="s">
        <v>1589</v>
      </c>
      <c r="D66" s="16" t="s">
        <v>1882</v>
      </c>
      <c r="E66" s="88" t="s">
        <v>2203</v>
      </c>
      <c r="F66" s="16" t="s">
        <v>94</v>
      </c>
      <c r="G66" s="17" t="s">
        <v>1974</v>
      </c>
      <c r="H66" s="12" t="s">
        <v>1671</v>
      </c>
      <c r="I66" s="12">
        <v>1</v>
      </c>
      <c r="J66" s="19">
        <f t="shared" si="5"/>
        <v>176991.13999999998</v>
      </c>
      <c r="K66" s="20">
        <v>198230.0768</v>
      </c>
      <c r="L66" s="144">
        <f t="shared" si="4"/>
        <v>176991.13999999998</v>
      </c>
      <c r="M66" s="103"/>
      <c r="N66" s="144">
        <f t="shared" si="1"/>
        <v>198230.0768</v>
      </c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6">
        <v>1</v>
      </c>
      <c r="AQ66" s="23">
        <f>AP66*K66</f>
        <v>198230.0768</v>
      </c>
      <c r="AR66" s="103"/>
      <c r="AS66" s="103"/>
      <c r="AT66" s="103"/>
      <c r="AU66" s="103"/>
      <c r="AV66" s="103"/>
      <c r="AW66" s="103"/>
      <c r="AX66" s="24" t="s">
        <v>1561</v>
      </c>
      <c r="AY66" s="17" t="s">
        <v>1562</v>
      </c>
      <c r="AZ66" s="10" t="s">
        <v>2047</v>
      </c>
      <c r="BA66" s="103"/>
      <c r="BB66" s="104">
        <v>30</v>
      </c>
      <c r="BC66" s="16" t="s">
        <v>1806</v>
      </c>
      <c r="BD66" s="16" t="s">
        <v>2008</v>
      </c>
      <c r="BE66" s="103"/>
      <c r="BF66" s="16" t="s">
        <v>445</v>
      </c>
      <c r="BG66" s="16" t="s">
        <v>445</v>
      </c>
      <c r="BH66" s="16" t="s">
        <v>446</v>
      </c>
      <c r="BI66" s="16" t="s">
        <v>1570</v>
      </c>
      <c r="BJ66" s="16" t="s">
        <v>1569</v>
      </c>
      <c r="BK66" s="16">
        <v>0</v>
      </c>
      <c r="BL66" s="16"/>
      <c r="BM66" s="12">
        <v>16992</v>
      </c>
      <c r="BN66" s="18">
        <v>5510410001</v>
      </c>
    </row>
    <row r="67" spans="1:66" ht="126" customHeight="1">
      <c r="A67" s="18">
        <v>54</v>
      </c>
      <c r="B67" s="106" t="s">
        <v>1707</v>
      </c>
      <c r="C67" s="16" t="s">
        <v>292</v>
      </c>
      <c r="D67" s="16" t="s">
        <v>1883</v>
      </c>
      <c r="E67" s="88" t="s">
        <v>2203</v>
      </c>
      <c r="F67" s="16" t="s">
        <v>94</v>
      </c>
      <c r="G67" s="17" t="s">
        <v>1974</v>
      </c>
      <c r="H67" s="12" t="s">
        <v>1671</v>
      </c>
      <c r="I67" s="12">
        <v>1</v>
      </c>
      <c r="J67" s="19">
        <f t="shared" si="5"/>
        <v>176991.13999999998</v>
      </c>
      <c r="K67" s="20">
        <v>198230.0768</v>
      </c>
      <c r="L67" s="144">
        <f t="shared" si="4"/>
        <v>176991.13999999998</v>
      </c>
      <c r="M67" s="103"/>
      <c r="N67" s="144">
        <f t="shared" si="1"/>
        <v>198230.0768</v>
      </c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6">
        <v>1</v>
      </c>
      <c r="AQ67" s="23">
        <v>198230.1</v>
      </c>
      <c r="AR67" s="103"/>
      <c r="AS67" s="103"/>
      <c r="AT67" s="103"/>
      <c r="AU67" s="103"/>
      <c r="AV67" s="103"/>
      <c r="AW67" s="103"/>
      <c r="AX67" s="24" t="s">
        <v>1561</v>
      </c>
      <c r="AY67" s="17" t="s">
        <v>1562</v>
      </c>
      <c r="AZ67" s="10" t="s">
        <v>2047</v>
      </c>
      <c r="BA67" s="103"/>
      <c r="BB67" s="104">
        <v>30</v>
      </c>
      <c r="BC67" s="16" t="s">
        <v>1806</v>
      </c>
      <c r="BD67" s="16" t="s">
        <v>2008</v>
      </c>
      <c r="BE67" s="103"/>
      <c r="BF67" s="16" t="s">
        <v>445</v>
      </c>
      <c r="BG67" s="16" t="s">
        <v>445</v>
      </c>
      <c r="BH67" s="16" t="s">
        <v>446</v>
      </c>
      <c r="BI67" s="16" t="s">
        <v>1570</v>
      </c>
      <c r="BJ67" s="16" t="s">
        <v>1569</v>
      </c>
      <c r="BK67" s="16">
        <v>0</v>
      </c>
      <c r="BL67" s="16"/>
      <c r="BM67" s="12">
        <v>16992</v>
      </c>
      <c r="BN67" s="18">
        <v>5510410001</v>
      </c>
    </row>
    <row r="68" spans="1:66" ht="114.75">
      <c r="A68" s="18">
        <v>55</v>
      </c>
      <c r="B68" s="106" t="s">
        <v>1707</v>
      </c>
      <c r="C68" s="16" t="s">
        <v>293</v>
      </c>
      <c r="D68" s="16" t="s">
        <v>1884</v>
      </c>
      <c r="E68" s="88" t="s">
        <v>2203</v>
      </c>
      <c r="F68" s="16" t="s">
        <v>94</v>
      </c>
      <c r="G68" s="17" t="s">
        <v>1974</v>
      </c>
      <c r="H68" s="12" t="s">
        <v>1671</v>
      </c>
      <c r="I68" s="12">
        <v>1</v>
      </c>
      <c r="J68" s="19">
        <f t="shared" si="5"/>
        <v>176991.13999999998</v>
      </c>
      <c r="K68" s="20">
        <v>198230.0768</v>
      </c>
      <c r="L68" s="142">
        <f t="shared" si="4"/>
        <v>176991.13999999998</v>
      </c>
      <c r="M68" s="103"/>
      <c r="N68" s="144">
        <f t="shared" si="1"/>
        <v>198230.0768</v>
      </c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6">
        <v>1</v>
      </c>
      <c r="AQ68" s="23">
        <v>198230.1</v>
      </c>
      <c r="AR68" s="103"/>
      <c r="AS68" s="103"/>
      <c r="AT68" s="103"/>
      <c r="AU68" s="103"/>
      <c r="AV68" s="103"/>
      <c r="AW68" s="103"/>
      <c r="AX68" s="24" t="s">
        <v>1561</v>
      </c>
      <c r="AY68" s="17" t="s">
        <v>1562</v>
      </c>
      <c r="AZ68" s="10" t="s">
        <v>2047</v>
      </c>
      <c r="BA68" s="103"/>
      <c r="BB68" s="104">
        <v>30</v>
      </c>
      <c r="BC68" s="16" t="s">
        <v>1806</v>
      </c>
      <c r="BD68" s="16" t="s">
        <v>2008</v>
      </c>
      <c r="BE68" s="103"/>
      <c r="BF68" s="16" t="s">
        <v>445</v>
      </c>
      <c r="BG68" s="16" t="s">
        <v>445</v>
      </c>
      <c r="BH68" s="16" t="s">
        <v>446</v>
      </c>
      <c r="BI68" s="16" t="s">
        <v>1570</v>
      </c>
      <c r="BJ68" s="16" t="s">
        <v>1569</v>
      </c>
      <c r="BK68" s="16">
        <v>0</v>
      </c>
      <c r="BL68" s="16"/>
      <c r="BM68" s="12">
        <v>16992</v>
      </c>
      <c r="BN68" s="19">
        <v>16992</v>
      </c>
    </row>
    <row r="69" spans="1:66" ht="114.75">
      <c r="A69" s="18">
        <v>56</v>
      </c>
      <c r="B69" s="106" t="s">
        <v>1707</v>
      </c>
      <c r="C69" s="16" t="s">
        <v>294</v>
      </c>
      <c r="D69" s="16" t="s">
        <v>1885</v>
      </c>
      <c r="E69" s="88" t="s">
        <v>2203</v>
      </c>
      <c r="F69" s="16" t="s">
        <v>94</v>
      </c>
      <c r="G69" s="17" t="s">
        <v>1974</v>
      </c>
      <c r="H69" s="12" t="s">
        <v>1671</v>
      </c>
      <c r="I69" s="12">
        <v>1</v>
      </c>
      <c r="J69" s="19">
        <f t="shared" si="5"/>
        <v>176991.13999999998</v>
      </c>
      <c r="K69" s="20">
        <v>198230.0768</v>
      </c>
      <c r="L69" s="140">
        <f t="shared" si="4"/>
        <v>176991.13999999998</v>
      </c>
      <c r="M69" s="103"/>
      <c r="N69" s="144">
        <f t="shared" si="1"/>
        <v>198230.0768</v>
      </c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6">
        <v>1</v>
      </c>
      <c r="AQ69" s="23">
        <v>198230.1</v>
      </c>
      <c r="AR69" s="103"/>
      <c r="AS69" s="103"/>
      <c r="AT69" s="103"/>
      <c r="AU69" s="103"/>
      <c r="AV69" s="103"/>
      <c r="AW69" s="103"/>
      <c r="AX69" s="24" t="s">
        <v>1561</v>
      </c>
      <c r="AY69" s="17" t="s">
        <v>1562</v>
      </c>
      <c r="AZ69" s="10" t="s">
        <v>2047</v>
      </c>
      <c r="BA69" s="103"/>
      <c r="BB69" s="104">
        <v>30</v>
      </c>
      <c r="BC69" s="16" t="s">
        <v>1806</v>
      </c>
      <c r="BD69" s="16" t="s">
        <v>2008</v>
      </c>
      <c r="BE69" s="103"/>
      <c r="BF69" s="16" t="s">
        <v>445</v>
      </c>
      <c r="BG69" s="16" t="s">
        <v>445</v>
      </c>
      <c r="BH69" s="16" t="s">
        <v>446</v>
      </c>
      <c r="BI69" s="16" t="s">
        <v>1570</v>
      </c>
      <c r="BJ69" s="16" t="s">
        <v>1569</v>
      </c>
      <c r="BK69" s="16">
        <v>0</v>
      </c>
      <c r="BL69" s="16"/>
      <c r="BM69" s="12">
        <v>16992</v>
      </c>
      <c r="BN69" s="18">
        <v>5510410001</v>
      </c>
    </row>
    <row r="70" spans="1:66" ht="114.75">
      <c r="A70" s="18">
        <v>57</v>
      </c>
      <c r="B70" s="106" t="s">
        <v>1707</v>
      </c>
      <c r="C70" s="16" t="s">
        <v>295</v>
      </c>
      <c r="D70" s="16" t="s">
        <v>1886</v>
      </c>
      <c r="E70" s="88" t="s">
        <v>2203</v>
      </c>
      <c r="F70" s="16" t="s">
        <v>94</v>
      </c>
      <c r="G70" s="17" t="s">
        <v>1974</v>
      </c>
      <c r="H70" s="12" t="s">
        <v>1671</v>
      </c>
      <c r="I70" s="12">
        <v>1</v>
      </c>
      <c r="J70" s="19">
        <f t="shared" si="5"/>
        <v>176991.13999999998</v>
      </c>
      <c r="K70" s="20">
        <v>198230.0768</v>
      </c>
      <c r="L70" s="140">
        <f t="shared" si="4"/>
        <v>176991.13999999998</v>
      </c>
      <c r="M70" s="103"/>
      <c r="N70" s="144">
        <f t="shared" si="1"/>
        <v>198230.0768</v>
      </c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6">
        <v>1</v>
      </c>
      <c r="AQ70" s="23">
        <v>198230.1</v>
      </c>
      <c r="AR70" s="103"/>
      <c r="AS70" s="103"/>
      <c r="AT70" s="103"/>
      <c r="AU70" s="103"/>
      <c r="AV70" s="103"/>
      <c r="AW70" s="103"/>
      <c r="AX70" s="24" t="s">
        <v>1561</v>
      </c>
      <c r="AY70" s="17" t="s">
        <v>1562</v>
      </c>
      <c r="AZ70" s="10" t="s">
        <v>2047</v>
      </c>
      <c r="BA70" s="103"/>
      <c r="BB70" s="104">
        <v>30</v>
      </c>
      <c r="BC70" s="16" t="s">
        <v>1806</v>
      </c>
      <c r="BD70" s="16" t="s">
        <v>2008</v>
      </c>
      <c r="BE70" s="103"/>
      <c r="BF70" s="16" t="s">
        <v>445</v>
      </c>
      <c r="BG70" s="16" t="s">
        <v>445</v>
      </c>
      <c r="BH70" s="16" t="s">
        <v>446</v>
      </c>
      <c r="BI70" s="16" t="s">
        <v>1570</v>
      </c>
      <c r="BJ70" s="16" t="s">
        <v>1569</v>
      </c>
      <c r="BK70" s="16">
        <v>0</v>
      </c>
      <c r="BL70" s="16"/>
      <c r="BM70" s="12">
        <v>16992</v>
      </c>
      <c r="BN70" s="18">
        <v>5510410001</v>
      </c>
    </row>
    <row r="71" spans="1:66" ht="119.25" customHeight="1">
      <c r="A71" s="18">
        <v>58</v>
      </c>
      <c r="B71" s="106" t="s">
        <v>1707</v>
      </c>
      <c r="C71" s="16" t="s">
        <v>296</v>
      </c>
      <c r="D71" s="16" t="s">
        <v>64</v>
      </c>
      <c r="E71" s="88" t="s">
        <v>2204</v>
      </c>
      <c r="F71" s="16" t="s">
        <v>95</v>
      </c>
      <c r="G71" s="17" t="s">
        <v>1974</v>
      </c>
      <c r="H71" s="12" t="s">
        <v>1671</v>
      </c>
      <c r="I71" s="12">
        <v>2</v>
      </c>
      <c r="J71" s="19">
        <f t="shared" si="5"/>
        <v>195575.19</v>
      </c>
      <c r="K71" s="20">
        <v>219044.2128</v>
      </c>
      <c r="L71" s="140">
        <f t="shared" si="4"/>
        <v>391150.38</v>
      </c>
      <c r="M71" s="103"/>
      <c r="N71" s="144">
        <f t="shared" si="1"/>
        <v>438088.4256000001</v>
      </c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6">
        <v>2</v>
      </c>
      <c r="AQ71" s="23">
        <v>438088.4</v>
      </c>
      <c r="AR71" s="103"/>
      <c r="AS71" s="103"/>
      <c r="AT71" s="103"/>
      <c r="AU71" s="103"/>
      <c r="AV71" s="103"/>
      <c r="AW71" s="103"/>
      <c r="AX71" s="24" t="s">
        <v>1563</v>
      </c>
      <c r="AY71" s="17" t="s">
        <v>1564</v>
      </c>
      <c r="AZ71" s="10" t="s">
        <v>2047</v>
      </c>
      <c r="BA71" s="103"/>
      <c r="BB71" s="104">
        <v>30</v>
      </c>
      <c r="BC71" s="16" t="s">
        <v>1806</v>
      </c>
      <c r="BD71" s="16" t="s">
        <v>2008</v>
      </c>
      <c r="BE71" s="103"/>
      <c r="BF71" s="16" t="s">
        <v>445</v>
      </c>
      <c r="BG71" s="16" t="s">
        <v>445</v>
      </c>
      <c r="BH71" s="16" t="s">
        <v>446</v>
      </c>
      <c r="BI71" s="16" t="s">
        <v>1570</v>
      </c>
      <c r="BJ71" s="16" t="s">
        <v>1569</v>
      </c>
      <c r="BK71" s="16">
        <v>0</v>
      </c>
      <c r="BL71" s="16"/>
      <c r="BM71" s="12">
        <v>16992</v>
      </c>
      <c r="BN71" s="18">
        <v>5510410001</v>
      </c>
    </row>
    <row r="72" spans="1:66" ht="102" customHeight="1">
      <c r="A72" s="18">
        <v>59</v>
      </c>
      <c r="B72" s="106" t="s">
        <v>1707</v>
      </c>
      <c r="C72" s="16" t="s">
        <v>297</v>
      </c>
      <c r="D72" s="16" t="s">
        <v>65</v>
      </c>
      <c r="E72" s="88" t="s">
        <v>2205</v>
      </c>
      <c r="F72" s="16" t="s">
        <v>96</v>
      </c>
      <c r="G72" s="17" t="s">
        <v>1974</v>
      </c>
      <c r="H72" s="12" t="s">
        <v>1671</v>
      </c>
      <c r="I72" s="12">
        <v>2</v>
      </c>
      <c r="J72" s="19">
        <f t="shared" si="5"/>
        <v>195575.19</v>
      </c>
      <c r="K72" s="20">
        <v>219044.2128</v>
      </c>
      <c r="L72" s="140">
        <f t="shared" si="4"/>
        <v>391150.38</v>
      </c>
      <c r="M72" s="103"/>
      <c r="N72" s="144">
        <f t="shared" si="1"/>
        <v>438088.4256000001</v>
      </c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6">
        <v>2</v>
      </c>
      <c r="AQ72" s="23">
        <v>438088.4</v>
      </c>
      <c r="AR72" s="103"/>
      <c r="AS72" s="103"/>
      <c r="AT72" s="103"/>
      <c r="AU72" s="103"/>
      <c r="AV72" s="103"/>
      <c r="AW72" s="103"/>
      <c r="AX72" s="24" t="s">
        <v>1563</v>
      </c>
      <c r="AY72" s="17" t="s">
        <v>1564</v>
      </c>
      <c r="AZ72" s="10" t="s">
        <v>2047</v>
      </c>
      <c r="BA72" s="103"/>
      <c r="BB72" s="104">
        <v>30</v>
      </c>
      <c r="BC72" s="16" t="s">
        <v>1806</v>
      </c>
      <c r="BD72" s="16" t="s">
        <v>2008</v>
      </c>
      <c r="BE72" s="103"/>
      <c r="BF72" s="16" t="s">
        <v>445</v>
      </c>
      <c r="BG72" s="16" t="s">
        <v>445</v>
      </c>
      <c r="BH72" s="16" t="s">
        <v>446</v>
      </c>
      <c r="BI72" s="16" t="s">
        <v>1570</v>
      </c>
      <c r="BJ72" s="16" t="s">
        <v>1569</v>
      </c>
      <c r="BK72" s="16">
        <v>0</v>
      </c>
      <c r="BL72" s="16"/>
      <c r="BM72" s="12">
        <v>16992</v>
      </c>
      <c r="BN72" s="18">
        <v>5510410001</v>
      </c>
    </row>
    <row r="73" spans="1:66" ht="102" customHeight="1">
      <c r="A73" s="18">
        <v>60</v>
      </c>
      <c r="B73" s="106" t="s">
        <v>1707</v>
      </c>
      <c r="C73" s="16" t="s">
        <v>298</v>
      </c>
      <c r="D73" s="16" t="s">
        <v>66</v>
      </c>
      <c r="E73" s="88" t="s">
        <v>2206</v>
      </c>
      <c r="F73" s="16" t="s">
        <v>664</v>
      </c>
      <c r="G73" s="17" t="s">
        <v>1974</v>
      </c>
      <c r="H73" s="12" t="s">
        <v>1671</v>
      </c>
      <c r="I73" s="12">
        <v>2</v>
      </c>
      <c r="J73" s="19">
        <f t="shared" si="5"/>
        <v>192035.39999999997</v>
      </c>
      <c r="K73" s="20">
        <v>215079.648</v>
      </c>
      <c r="L73" s="140">
        <f t="shared" si="4"/>
        <v>384070.79999999993</v>
      </c>
      <c r="M73" s="103"/>
      <c r="N73" s="144">
        <f t="shared" si="1"/>
        <v>430159.296</v>
      </c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6">
        <v>2</v>
      </c>
      <c r="AQ73" s="23">
        <v>430159.3</v>
      </c>
      <c r="AR73" s="103"/>
      <c r="AS73" s="103"/>
      <c r="AT73" s="103"/>
      <c r="AU73" s="103"/>
      <c r="AV73" s="103"/>
      <c r="AW73" s="103"/>
      <c r="AX73" s="24" t="s">
        <v>1563</v>
      </c>
      <c r="AY73" s="17" t="s">
        <v>1564</v>
      </c>
      <c r="AZ73" s="10" t="s">
        <v>2047</v>
      </c>
      <c r="BA73" s="103"/>
      <c r="BB73" s="104">
        <v>30</v>
      </c>
      <c r="BC73" s="16" t="s">
        <v>1806</v>
      </c>
      <c r="BD73" s="16" t="s">
        <v>2008</v>
      </c>
      <c r="BE73" s="103"/>
      <c r="BF73" s="16" t="s">
        <v>445</v>
      </c>
      <c r="BG73" s="16" t="s">
        <v>445</v>
      </c>
      <c r="BH73" s="16" t="s">
        <v>446</v>
      </c>
      <c r="BI73" s="16" t="s">
        <v>1570</v>
      </c>
      <c r="BJ73" s="16" t="s">
        <v>1569</v>
      </c>
      <c r="BK73" s="16">
        <v>0</v>
      </c>
      <c r="BL73" s="16"/>
      <c r="BM73" s="12">
        <v>16992</v>
      </c>
      <c r="BN73" s="18">
        <v>5510410001</v>
      </c>
    </row>
    <row r="74" spans="1:66" ht="102" customHeight="1">
      <c r="A74" s="18">
        <v>61</v>
      </c>
      <c r="B74" s="106" t="s">
        <v>1707</v>
      </c>
      <c r="C74" s="16" t="s">
        <v>299</v>
      </c>
      <c r="D74" s="16" t="s">
        <v>67</v>
      </c>
      <c r="E74" s="88" t="s">
        <v>2207</v>
      </c>
      <c r="F74" s="16" t="s">
        <v>1384</v>
      </c>
      <c r="G74" s="17" t="s">
        <v>1974</v>
      </c>
      <c r="H74" s="12" t="s">
        <v>1671</v>
      </c>
      <c r="I74" s="12">
        <v>1</v>
      </c>
      <c r="J74" s="19">
        <f t="shared" si="5"/>
        <v>199999.99999999997</v>
      </c>
      <c r="K74" s="20">
        <v>224000</v>
      </c>
      <c r="L74" s="140">
        <f t="shared" si="4"/>
        <v>199999.99999999997</v>
      </c>
      <c r="M74" s="103"/>
      <c r="N74" s="144">
        <f t="shared" si="1"/>
        <v>224000</v>
      </c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6">
        <v>1</v>
      </c>
      <c r="AQ74" s="16">
        <v>224000</v>
      </c>
      <c r="AR74" s="103"/>
      <c r="AS74" s="103"/>
      <c r="AT74" s="103"/>
      <c r="AU74" s="103"/>
      <c r="AV74" s="103"/>
      <c r="AW74" s="103"/>
      <c r="AX74" s="24" t="s">
        <v>1563</v>
      </c>
      <c r="AY74" s="17" t="s">
        <v>1564</v>
      </c>
      <c r="AZ74" s="10" t="s">
        <v>2047</v>
      </c>
      <c r="BA74" s="103"/>
      <c r="BB74" s="104">
        <v>30</v>
      </c>
      <c r="BC74" s="16" t="s">
        <v>1806</v>
      </c>
      <c r="BD74" s="16" t="s">
        <v>2008</v>
      </c>
      <c r="BE74" s="103"/>
      <c r="BF74" s="16" t="s">
        <v>445</v>
      </c>
      <c r="BG74" s="16" t="s">
        <v>445</v>
      </c>
      <c r="BH74" s="16" t="s">
        <v>446</v>
      </c>
      <c r="BI74" s="16" t="s">
        <v>1570</v>
      </c>
      <c r="BJ74" s="16" t="s">
        <v>1569</v>
      </c>
      <c r="BK74" s="16">
        <v>0</v>
      </c>
      <c r="BL74" s="16"/>
      <c r="BM74" s="12">
        <v>16992</v>
      </c>
      <c r="BN74" s="18">
        <v>5510410001</v>
      </c>
    </row>
    <row r="75" spans="1:66" ht="267.75">
      <c r="A75" s="18">
        <v>62</v>
      </c>
      <c r="B75" s="106" t="s">
        <v>1707</v>
      </c>
      <c r="C75" s="16" t="s">
        <v>300</v>
      </c>
      <c r="D75" s="16" t="s">
        <v>68</v>
      </c>
      <c r="E75" s="88" t="s">
        <v>1591</v>
      </c>
      <c r="F75" s="16" t="s">
        <v>1514</v>
      </c>
      <c r="G75" s="17" t="s">
        <v>1974</v>
      </c>
      <c r="H75" s="12" t="s">
        <v>1671</v>
      </c>
      <c r="I75" s="12">
        <v>2</v>
      </c>
      <c r="J75" s="19">
        <f t="shared" si="5"/>
        <v>171699.99999999997</v>
      </c>
      <c r="K75" s="20">
        <v>192304</v>
      </c>
      <c r="L75" s="140">
        <f t="shared" si="4"/>
        <v>343399.99999999994</v>
      </c>
      <c r="M75" s="103"/>
      <c r="N75" s="144">
        <f t="shared" si="1"/>
        <v>384608</v>
      </c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6">
        <v>2</v>
      </c>
      <c r="AQ75" s="16">
        <v>384608</v>
      </c>
      <c r="AR75" s="103"/>
      <c r="AS75" s="103"/>
      <c r="AT75" s="103"/>
      <c r="AU75" s="103"/>
      <c r="AV75" s="103"/>
      <c r="AW75" s="103"/>
      <c r="AX75" s="24" t="s">
        <v>1565</v>
      </c>
      <c r="AY75" s="17" t="s">
        <v>1566</v>
      </c>
      <c r="AZ75" s="10" t="s">
        <v>2047</v>
      </c>
      <c r="BA75" s="103"/>
      <c r="BB75" s="104">
        <v>30</v>
      </c>
      <c r="BC75" s="16" t="s">
        <v>1806</v>
      </c>
      <c r="BD75" s="16" t="s">
        <v>2008</v>
      </c>
      <c r="BE75" s="103"/>
      <c r="BF75" s="16" t="s">
        <v>445</v>
      </c>
      <c r="BG75" s="16" t="s">
        <v>445</v>
      </c>
      <c r="BH75" s="16" t="s">
        <v>446</v>
      </c>
      <c r="BI75" s="16" t="s">
        <v>1570</v>
      </c>
      <c r="BJ75" s="16" t="s">
        <v>1569</v>
      </c>
      <c r="BK75" s="16">
        <v>0</v>
      </c>
      <c r="BL75" s="16"/>
      <c r="BM75" s="12">
        <v>16992</v>
      </c>
      <c r="BN75" s="18">
        <v>5510410001</v>
      </c>
    </row>
    <row r="76" spans="1:66" ht="267.75">
      <c r="A76" s="18">
        <v>63</v>
      </c>
      <c r="B76" s="106" t="s">
        <v>1707</v>
      </c>
      <c r="C76" s="16" t="s">
        <v>301</v>
      </c>
      <c r="D76" s="16" t="s">
        <v>69</v>
      </c>
      <c r="E76" s="88" t="s">
        <v>2208</v>
      </c>
      <c r="F76" s="16" t="s">
        <v>2271</v>
      </c>
      <c r="G76" s="17" t="s">
        <v>1974</v>
      </c>
      <c r="H76" s="12" t="s">
        <v>1671</v>
      </c>
      <c r="I76" s="12">
        <v>3</v>
      </c>
      <c r="J76" s="19">
        <f t="shared" si="5"/>
        <v>172853.17999999996</v>
      </c>
      <c r="K76" s="20">
        <v>193595.5616</v>
      </c>
      <c r="L76" s="140">
        <f t="shared" si="4"/>
        <v>518559.5399999999</v>
      </c>
      <c r="M76" s="103"/>
      <c r="N76" s="144">
        <f t="shared" si="1"/>
        <v>580786.6847999999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6">
        <v>3</v>
      </c>
      <c r="AQ76" s="23">
        <v>580786.7</v>
      </c>
      <c r="AR76" s="103"/>
      <c r="AS76" s="103"/>
      <c r="AT76" s="103"/>
      <c r="AU76" s="103"/>
      <c r="AV76" s="103"/>
      <c r="AW76" s="103"/>
      <c r="AX76" s="24" t="s">
        <v>1565</v>
      </c>
      <c r="AY76" s="17" t="s">
        <v>1566</v>
      </c>
      <c r="AZ76" s="10" t="s">
        <v>2047</v>
      </c>
      <c r="BA76" s="103"/>
      <c r="BB76" s="104">
        <v>30</v>
      </c>
      <c r="BC76" s="16" t="s">
        <v>1806</v>
      </c>
      <c r="BD76" s="16" t="s">
        <v>2008</v>
      </c>
      <c r="BE76" s="103"/>
      <c r="BF76" s="16" t="s">
        <v>445</v>
      </c>
      <c r="BG76" s="16" t="s">
        <v>445</v>
      </c>
      <c r="BH76" s="16" t="s">
        <v>446</v>
      </c>
      <c r="BI76" s="16" t="s">
        <v>1570</v>
      </c>
      <c r="BJ76" s="16" t="s">
        <v>1569</v>
      </c>
      <c r="BK76" s="16">
        <v>0</v>
      </c>
      <c r="BL76" s="16"/>
      <c r="BM76" s="12">
        <v>16992</v>
      </c>
      <c r="BN76" s="18">
        <v>5510410001</v>
      </c>
    </row>
    <row r="77" spans="1:66" ht="277.5" customHeight="1">
      <c r="A77" s="18">
        <v>64</v>
      </c>
      <c r="B77" s="106" t="s">
        <v>1707</v>
      </c>
      <c r="C77" s="16" t="s">
        <v>302</v>
      </c>
      <c r="D77" s="16" t="s">
        <v>70</v>
      </c>
      <c r="E77" s="88" t="s">
        <v>144</v>
      </c>
      <c r="F77" s="16" t="s">
        <v>2272</v>
      </c>
      <c r="G77" s="17" t="s">
        <v>1974</v>
      </c>
      <c r="H77" s="12" t="s">
        <v>1671</v>
      </c>
      <c r="I77" s="12">
        <v>2</v>
      </c>
      <c r="J77" s="19">
        <f t="shared" si="5"/>
        <v>140000</v>
      </c>
      <c r="K77" s="20">
        <v>156800</v>
      </c>
      <c r="L77" s="140">
        <f t="shared" si="4"/>
        <v>280000</v>
      </c>
      <c r="M77" s="103"/>
      <c r="N77" s="144">
        <f t="shared" si="1"/>
        <v>313600.00000000006</v>
      </c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6">
        <v>3</v>
      </c>
      <c r="AQ77" s="23">
        <v>313600</v>
      </c>
      <c r="AR77" s="103"/>
      <c r="AS77" s="103"/>
      <c r="AT77" s="103"/>
      <c r="AU77" s="103"/>
      <c r="AV77" s="103"/>
      <c r="AW77" s="103"/>
      <c r="AX77" s="24" t="s">
        <v>467</v>
      </c>
      <c r="AY77" s="17" t="s">
        <v>1330</v>
      </c>
      <c r="AZ77" s="10" t="s">
        <v>2047</v>
      </c>
      <c r="BA77" s="103"/>
      <c r="BB77" s="104">
        <v>30</v>
      </c>
      <c r="BC77" s="16" t="s">
        <v>1806</v>
      </c>
      <c r="BD77" s="16" t="s">
        <v>2008</v>
      </c>
      <c r="BE77" s="103"/>
      <c r="BF77" s="16" t="s">
        <v>445</v>
      </c>
      <c r="BG77" s="16" t="s">
        <v>445</v>
      </c>
      <c r="BH77" s="16" t="s">
        <v>446</v>
      </c>
      <c r="BI77" s="16" t="s">
        <v>1570</v>
      </c>
      <c r="BJ77" s="16" t="s">
        <v>1569</v>
      </c>
      <c r="BK77" s="16">
        <v>0</v>
      </c>
      <c r="BL77" s="16"/>
      <c r="BM77" s="12">
        <v>16992</v>
      </c>
      <c r="BN77" s="18">
        <v>5510410001</v>
      </c>
    </row>
    <row r="78" spans="1:66" ht="267.75">
      <c r="A78" s="18">
        <v>65</v>
      </c>
      <c r="B78" s="106" t="s">
        <v>1707</v>
      </c>
      <c r="C78" s="16" t="s">
        <v>2312</v>
      </c>
      <c r="D78" s="16" t="s">
        <v>2313</v>
      </c>
      <c r="E78" s="88" t="s">
        <v>145</v>
      </c>
      <c r="F78" s="16" t="s">
        <v>2314</v>
      </c>
      <c r="G78" s="17" t="s">
        <v>1973</v>
      </c>
      <c r="H78" s="12" t="s">
        <v>1671</v>
      </c>
      <c r="I78" s="12">
        <v>3</v>
      </c>
      <c r="J78" s="19">
        <f t="shared" si="5"/>
        <v>150000</v>
      </c>
      <c r="K78" s="20">
        <v>168000</v>
      </c>
      <c r="L78" s="140">
        <f aca="true" t="shared" si="6" ref="L78:L93">I78*J78</f>
        <v>450000</v>
      </c>
      <c r="M78" s="103"/>
      <c r="N78" s="144">
        <f aca="true" t="shared" si="7" ref="N78:N141">L78*1.12</f>
        <v>504000.00000000006</v>
      </c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6">
        <v>2</v>
      </c>
      <c r="AQ78" s="16">
        <v>504000</v>
      </c>
      <c r="AR78" s="103"/>
      <c r="AS78" s="103"/>
      <c r="AT78" s="103"/>
      <c r="AU78" s="103"/>
      <c r="AV78" s="103"/>
      <c r="AW78" s="103"/>
      <c r="AX78" s="24" t="s">
        <v>467</v>
      </c>
      <c r="AY78" s="17" t="s">
        <v>1330</v>
      </c>
      <c r="AZ78" s="10" t="s">
        <v>2047</v>
      </c>
      <c r="BA78" s="103"/>
      <c r="BB78" s="104">
        <v>30</v>
      </c>
      <c r="BC78" s="16" t="s">
        <v>1806</v>
      </c>
      <c r="BD78" s="16" t="s">
        <v>2008</v>
      </c>
      <c r="BE78" s="103"/>
      <c r="BF78" s="16" t="s">
        <v>445</v>
      </c>
      <c r="BG78" s="16" t="s">
        <v>445</v>
      </c>
      <c r="BH78" s="16" t="s">
        <v>446</v>
      </c>
      <c r="BI78" s="16" t="s">
        <v>1570</v>
      </c>
      <c r="BJ78" s="16" t="s">
        <v>1569</v>
      </c>
      <c r="BK78" s="16">
        <v>0</v>
      </c>
      <c r="BL78" s="16"/>
      <c r="BM78" s="12">
        <v>16992</v>
      </c>
      <c r="BN78" s="18">
        <v>5510410001</v>
      </c>
    </row>
    <row r="79" spans="1:66" ht="267.75">
      <c r="A79" s="18">
        <v>66</v>
      </c>
      <c r="B79" s="106" t="s">
        <v>1707</v>
      </c>
      <c r="C79" s="16" t="s">
        <v>2315</v>
      </c>
      <c r="D79" s="16" t="s">
        <v>2316</v>
      </c>
      <c r="E79" s="88" t="s">
        <v>146</v>
      </c>
      <c r="F79" s="16" t="s">
        <v>1329</v>
      </c>
      <c r="G79" s="17" t="s">
        <v>1973</v>
      </c>
      <c r="H79" s="12" t="s">
        <v>1671</v>
      </c>
      <c r="I79" s="12">
        <v>10</v>
      </c>
      <c r="J79" s="19">
        <f t="shared" si="5"/>
        <v>159999.99999999997</v>
      </c>
      <c r="K79" s="20">
        <v>179200</v>
      </c>
      <c r="L79" s="140">
        <f t="shared" si="6"/>
        <v>1599999.9999999998</v>
      </c>
      <c r="M79" s="103"/>
      <c r="N79" s="144">
        <f t="shared" si="7"/>
        <v>1792000</v>
      </c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6">
        <v>3</v>
      </c>
      <c r="AQ79" s="23">
        <v>1792000</v>
      </c>
      <c r="AR79" s="103"/>
      <c r="AS79" s="103"/>
      <c r="AT79" s="103"/>
      <c r="AU79" s="103"/>
      <c r="AV79" s="103"/>
      <c r="AW79" s="103"/>
      <c r="AX79" s="24" t="s">
        <v>467</v>
      </c>
      <c r="AY79" s="17" t="s">
        <v>1330</v>
      </c>
      <c r="AZ79" s="10" t="s">
        <v>2047</v>
      </c>
      <c r="BA79" s="103"/>
      <c r="BB79" s="104">
        <v>30</v>
      </c>
      <c r="BC79" s="16" t="s">
        <v>1806</v>
      </c>
      <c r="BD79" s="16" t="s">
        <v>2008</v>
      </c>
      <c r="BE79" s="103"/>
      <c r="BF79" s="16" t="s">
        <v>445</v>
      </c>
      <c r="BG79" s="16" t="s">
        <v>445</v>
      </c>
      <c r="BH79" s="16" t="s">
        <v>446</v>
      </c>
      <c r="BI79" s="16" t="s">
        <v>1570</v>
      </c>
      <c r="BJ79" s="16" t="s">
        <v>1569</v>
      </c>
      <c r="BK79" s="16">
        <v>0</v>
      </c>
      <c r="BL79" s="16"/>
      <c r="BM79" s="12">
        <v>16992</v>
      </c>
      <c r="BN79" s="18">
        <v>5510410001</v>
      </c>
    </row>
    <row r="80" spans="1:66" ht="153">
      <c r="A80" s="18">
        <v>67</v>
      </c>
      <c r="B80" s="106" t="s">
        <v>1707</v>
      </c>
      <c r="C80" s="16" t="s">
        <v>1331</v>
      </c>
      <c r="D80" s="16" t="s">
        <v>979</v>
      </c>
      <c r="E80" s="88" t="s">
        <v>147</v>
      </c>
      <c r="F80" s="16" t="s">
        <v>1332</v>
      </c>
      <c r="G80" s="17" t="s">
        <v>1973</v>
      </c>
      <c r="H80" s="12" t="s">
        <v>1671</v>
      </c>
      <c r="I80" s="12">
        <v>1.5</v>
      </c>
      <c r="J80" s="19">
        <f t="shared" si="5"/>
        <v>129999.99999999999</v>
      </c>
      <c r="K80" s="20">
        <v>145600</v>
      </c>
      <c r="L80" s="140">
        <f t="shared" si="6"/>
        <v>194999.99999999997</v>
      </c>
      <c r="M80" s="103"/>
      <c r="N80" s="144">
        <f t="shared" si="7"/>
        <v>218400</v>
      </c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6">
        <v>2</v>
      </c>
      <c r="AQ80" s="23">
        <v>218400</v>
      </c>
      <c r="AR80" s="103"/>
      <c r="AS80" s="103"/>
      <c r="AT80" s="103"/>
      <c r="AU80" s="103"/>
      <c r="AV80" s="103"/>
      <c r="AW80" s="103"/>
      <c r="AX80" s="24" t="s">
        <v>467</v>
      </c>
      <c r="AY80" s="17" t="s">
        <v>1330</v>
      </c>
      <c r="AZ80" s="10" t="s">
        <v>2047</v>
      </c>
      <c r="BA80" s="103"/>
      <c r="BB80" s="104">
        <v>30</v>
      </c>
      <c r="BC80" s="16" t="s">
        <v>1806</v>
      </c>
      <c r="BD80" s="16" t="s">
        <v>2008</v>
      </c>
      <c r="BE80" s="103"/>
      <c r="BF80" s="16" t="s">
        <v>445</v>
      </c>
      <c r="BG80" s="16" t="s">
        <v>445</v>
      </c>
      <c r="BH80" s="16" t="s">
        <v>446</v>
      </c>
      <c r="BI80" s="16" t="s">
        <v>1570</v>
      </c>
      <c r="BJ80" s="16" t="s">
        <v>1569</v>
      </c>
      <c r="BK80" s="16">
        <v>0</v>
      </c>
      <c r="BL80" s="16"/>
      <c r="BM80" s="12">
        <v>16992</v>
      </c>
      <c r="BN80" s="18">
        <v>5510410001</v>
      </c>
    </row>
    <row r="81" spans="1:66" ht="227.25" customHeight="1">
      <c r="A81" s="18">
        <v>68</v>
      </c>
      <c r="B81" s="102" t="s">
        <v>494</v>
      </c>
      <c r="C81" s="16" t="s">
        <v>303</v>
      </c>
      <c r="D81" s="16" t="s">
        <v>980</v>
      </c>
      <c r="E81" s="88" t="s">
        <v>148</v>
      </c>
      <c r="F81" s="16" t="s">
        <v>124</v>
      </c>
      <c r="G81" s="17" t="s">
        <v>1973</v>
      </c>
      <c r="H81" s="12" t="s">
        <v>1671</v>
      </c>
      <c r="I81" s="12">
        <v>0.5</v>
      </c>
      <c r="J81" s="19">
        <f t="shared" si="5"/>
        <v>343228.43999999994</v>
      </c>
      <c r="K81" s="20">
        <v>384415.8528</v>
      </c>
      <c r="L81" s="140">
        <f t="shared" si="6"/>
        <v>171614.21999999997</v>
      </c>
      <c r="M81" s="103"/>
      <c r="N81" s="144">
        <f t="shared" si="7"/>
        <v>192207.9264</v>
      </c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6">
        <v>0.5</v>
      </c>
      <c r="AQ81" s="23">
        <v>192207.9</v>
      </c>
      <c r="AR81" s="103"/>
      <c r="AS81" s="103"/>
      <c r="AT81" s="103"/>
      <c r="AU81" s="103"/>
      <c r="AV81" s="103"/>
      <c r="AW81" s="103"/>
      <c r="AX81" s="24" t="s">
        <v>1567</v>
      </c>
      <c r="AY81" s="17" t="s">
        <v>278</v>
      </c>
      <c r="AZ81" s="10" t="s">
        <v>2047</v>
      </c>
      <c r="BA81" s="103"/>
      <c r="BB81" s="104">
        <v>0</v>
      </c>
      <c r="BC81" s="16" t="s">
        <v>1806</v>
      </c>
      <c r="BD81" s="16" t="s">
        <v>2008</v>
      </c>
      <c r="BE81" s="103"/>
      <c r="BF81" s="16" t="s">
        <v>445</v>
      </c>
      <c r="BG81" s="16" t="s">
        <v>445</v>
      </c>
      <c r="BH81" s="16" t="s">
        <v>446</v>
      </c>
      <c r="BI81" s="16" t="s">
        <v>1570</v>
      </c>
      <c r="BJ81" s="16" t="s">
        <v>1569</v>
      </c>
      <c r="BK81" s="16">
        <v>0</v>
      </c>
      <c r="BL81" s="16"/>
      <c r="BM81" s="12">
        <v>16992</v>
      </c>
      <c r="BN81" s="18">
        <v>5510410001</v>
      </c>
    </row>
    <row r="82" spans="1:66" ht="229.5">
      <c r="A82" s="18">
        <v>69</v>
      </c>
      <c r="B82" s="105">
        <v>13447</v>
      </c>
      <c r="C82" s="16" t="s">
        <v>304</v>
      </c>
      <c r="D82" s="16" t="s">
        <v>981</v>
      </c>
      <c r="E82" s="88" t="s">
        <v>149</v>
      </c>
      <c r="F82" s="16" t="s">
        <v>125</v>
      </c>
      <c r="G82" s="17" t="s">
        <v>1973</v>
      </c>
      <c r="H82" s="12" t="s">
        <v>1671</v>
      </c>
      <c r="I82" s="12">
        <v>1</v>
      </c>
      <c r="J82" s="19">
        <f t="shared" si="5"/>
        <v>197345.13</v>
      </c>
      <c r="K82" s="20">
        <v>221026.5456</v>
      </c>
      <c r="L82" s="140">
        <f t="shared" si="6"/>
        <v>197345.13</v>
      </c>
      <c r="M82" s="103"/>
      <c r="N82" s="144">
        <f t="shared" si="7"/>
        <v>221026.5456</v>
      </c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6">
        <v>1</v>
      </c>
      <c r="AQ82" s="23">
        <v>221026.5</v>
      </c>
      <c r="AR82" s="103"/>
      <c r="AS82" s="103"/>
      <c r="AT82" s="103"/>
      <c r="AU82" s="103"/>
      <c r="AV82" s="103"/>
      <c r="AW82" s="103"/>
      <c r="AX82" s="24" t="s">
        <v>2184</v>
      </c>
      <c r="AY82" s="17" t="s">
        <v>278</v>
      </c>
      <c r="AZ82" s="10" t="s">
        <v>2047</v>
      </c>
      <c r="BA82" s="103"/>
      <c r="BB82" s="104">
        <v>0</v>
      </c>
      <c r="BC82" s="16" t="s">
        <v>1806</v>
      </c>
      <c r="BD82" s="16" t="s">
        <v>2008</v>
      </c>
      <c r="BE82" s="103"/>
      <c r="BF82" s="16" t="s">
        <v>445</v>
      </c>
      <c r="BG82" s="16" t="s">
        <v>445</v>
      </c>
      <c r="BH82" s="16" t="s">
        <v>446</v>
      </c>
      <c r="BI82" s="16" t="s">
        <v>1570</v>
      </c>
      <c r="BJ82" s="16" t="s">
        <v>1569</v>
      </c>
      <c r="BK82" s="16">
        <v>0</v>
      </c>
      <c r="BL82" s="16"/>
      <c r="BM82" s="12">
        <v>16992</v>
      </c>
      <c r="BN82" s="18">
        <v>5510410001</v>
      </c>
    </row>
    <row r="83" spans="1:66" ht="258" customHeight="1">
      <c r="A83" s="18">
        <v>70</v>
      </c>
      <c r="B83" s="105">
        <v>13447</v>
      </c>
      <c r="C83" s="16" t="s">
        <v>305</v>
      </c>
      <c r="D83" s="16" t="s">
        <v>430</v>
      </c>
      <c r="E83" s="88" t="s">
        <v>149</v>
      </c>
      <c r="F83" s="16" t="s">
        <v>125</v>
      </c>
      <c r="G83" s="17" t="s">
        <v>1973</v>
      </c>
      <c r="H83" s="12" t="s">
        <v>1671</v>
      </c>
      <c r="I83" s="12">
        <v>1</v>
      </c>
      <c r="J83" s="19">
        <f t="shared" si="5"/>
        <v>197345.13</v>
      </c>
      <c r="K83" s="20">
        <v>221026.5456</v>
      </c>
      <c r="L83" s="140">
        <f t="shared" si="6"/>
        <v>197345.13</v>
      </c>
      <c r="M83" s="103"/>
      <c r="N83" s="144">
        <f t="shared" si="7"/>
        <v>221026.5456</v>
      </c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6">
        <v>1</v>
      </c>
      <c r="AQ83" s="23">
        <v>221026.5</v>
      </c>
      <c r="AR83" s="103"/>
      <c r="AS83" s="103"/>
      <c r="AT83" s="103"/>
      <c r="AU83" s="103"/>
      <c r="AV83" s="103"/>
      <c r="AW83" s="103"/>
      <c r="AX83" s="24" t="s">
        <v>2184</v>
      </c>
      <c r="AY83" s="17" t="s">
        <v>278</v>
      </c>
      <c r="AZ83" s="10" t="s">
        <v>2047</v>
      </c>
      <c r="BA83" s="103"/>
      <c r="BB83" s="104">
        <v>0</v>
      </c>
      <c r="BC83" s="16" t="s">
        <v>1806</v>
      </c>
      <c r="BD83" s="16" t="s">
        <v>2008</v>
      </c>
      <c r="BE83" s="103"/>
      <c r="BF83" s="16" t="s">
        <v>445</v>
      </c>
      <c r="BG83" s="16" t="s">
        <v>445</v>
      </c>
      <c r="BH83" s="16" t="s">
        <v>446</v>
      </c>
      <c r="BI83" s="16" t="s">
        <v>1570</v>
      </c>
      <c r="BJ83" s="16" t="s">
        <v>1569</v>
      </c>
      <c r="BK83" s="16">
        <v>0</v>
      </c>
      <c r="BL83" s="16"/>
      <c r="BM83" s="12">
        <v>16992</v>
      </c>
      <c r="BN83" s="18">
        <v>5510410001</v>
      </c>
    </row>
    <row r="84" spans="1:66" ht="229.5">
      <c r="A84" s="18">
        <v>71</v>
      </c>
      <c r="B84" s="105">
        <v>13447</v>
      </c>
      <c r="C84" s="16" t="s">
        <v>306</v>
      </c>
      <c r="D84" s="16" t="s">
        <v>431</v>
      </c>
      <c r="E84" s="88" t="s">
        <v>149</v>
      </c>
      <c r="F84" s="16" t="s">
        <v>125</v>
      </c>
      <c r="G84" s="17" t="s">
        <v>1973</v>
      </c>
      <c r="H84" s="12" t="s">
        <v>1671</v>
      </c>
      <c r="I84" s="12">
        <v>1</v>
      </c>
      <c r="J84" s="19">
        <f t="shared" si="5"/>
        <v>215044.23999999996</v>
      </c>
      <c r="K84" s="20">
        <v>240849.5488</v>
      </c>
      <c r="L84" s="140">
        <f t="shared" si="6"/>
        <v>215044.23999999996</v>
      </c>
      <c r="M84" s="103"/>
      <c r="N84" s="144">
        <f t="shared" si="7"/>
        <v>240849.5488</v>
      </c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6">
        <v>1</v>
      </c>
      <c r="AQ84" s="23">
        <v>240849.5</v>
      </c>
      <c r="AR84" s="103"/>
      <c r="AS84" s="103"/>
      <c r="AT84" s="103"/>
      <c r="AU84" s="103"/>
      <c r="AV84" s="103"/>
      <c r="AW84" s="103"/>
      <c r="AX84" s="24" t="s">
        <v>2184</v>
      </c>
      <c r="AY84" s="17" t="s">
        <v>278</v>
      </c>
      <c r="AZ84" s="10" t="s">
        <v>2047</v>
      </c>
      <c r="BA84" s="103"/>
      <c r="BB84" s="104">
        <v>0</v>
      </c>
      <c r="BC84" s="16" t="s">
        <v>1806</v>
      </c>
      <c r="BD84" s="16" t="s">
        <v>2008</v>
      </c>
      <c r="BE84" s="103"/>
      <c r="BF84" s="16" t="s">
        <v>445</v>
      </c>
      <c r="BG84" s="16" t="s">
        <v>445</v>
      </c>
      <c r="BH84" s="16" t="s">
        <v>446</v>
      </c>
      <c r="BI84" s="16" t="s">
        <v>1570</v>
      </c>
      <c r="BJ84" s="16" t="s">
        <v>1569</v>
      </c>
      <c r="BK84" s="16">
        <v>0</v>
      </c>
      <c r="BL84" s="16"/>
      <c r="BM84" s="12">
        <v>16992</v>
      </c>
      <c r="BN84" s="18">
        <v>5510410001</v>
      </c>
    </row>
    <row r="85" spans="1:66" ht="229.5">
      <c r="A85" s="18">
        <v>72</v>
      </c>
      <c r="B85" s="102" t="s">
        <v>495</v>
      </c>
      <c r="C85" s="16" t="s">
        <v>307</v>
      </c>
      <c r="D85" s="16" t="s">
        <v>432</v>
      </c>
      <c r="E85" s="88" t="s">
        <v>150</v>
      </c>
      <c r="F85" s="16" t="s">
        <v>2276</v>
      </c>
      <c r="G85" s="17" t="s">
        <v>1974</v>
      </c>
      <c r="H85" s="12" t="s">
        <v>1671</v>
      </c>
      <c r="I85" s="12">
        <v>1.5</v>
      </c>
      <c r="J85" s="19">
        <v>148214</v>
      </c>
      <c r="K85" s="20">
        <f>J85*1.12</f>
        <v>165999.68000000002</v>
      </c>
      <c r="L85" s="140">
        <f t="shared" si="6"/>
        <v>222321</v>
      </c>
      <c r="M85" s="103"/>
      <c r="N85" s="144">
        <f t="shared" si="7"/>
        <v>248999.52000000002</v>
      </c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6">
        <v>1.5</v>
      </c>
      <c r="AQ85" s="23">
        <f>AP85*K85</f>
        <v>248999.52000000002</v>
      </c>
      <c r="AR85" s="103"/>
      <c r="AS85" s="103"/>
      <c r="AT85" s="103"/>
      <c r="AU85" s="103"/>
      <c r="AV85" s="103"/>
      <c r="AW85" s="103"/>
      <c r="AX85" s="24" t="s">
        <v>279</v>
      </c>
      <c r="AY85" s="17" t="s">
        <v>1763</v>
      </c>
      <c r="AZ85" s="10" t="s">
        <v>2047</v>
      </c>
      <c r="BA85" s="103"/>
      <c r="BB85" s="104">
        <v>0</v>
      </c>
      <c r="BC85" s="16" t="s">
        <v>1806</v>
      </c>
      <c r="BD85" s="16" t="s">
        <v>2008</v>
      </c>
      <c r="BE85" s="103"/>
      <c r="BF85" s="16" t="s">
        <v>445</v>
      </c>
      <c r="BG85" s="16" t="s">
        <v>445</v>
      </c>
      <c r="BH85" s="16" t="s">
        <v>446</v>
      </c>
      <c r="BI85" s="16" t="s">
        <v>1570</v>
      </c>
      <c r="BJ85" s="16" t="s">
        <v>1569</v>
      </c>
      <c r="BK85" s="16">
        <v>0</v>
      </c>
      <c r="BL85" s="16" t="s">
        <v>1556</v>
      </c>
      <c r="BM85" s="12">
        <v>16992</v>
      </c>
      <c r="BN85" s="18">
        <v>5510410001</v>
      </c>
    </row>
    <row r="86" spans="1:66" ht="229.5">
      <c r="A86" s="18">
        <v>73</v>
      </c>
      <c r="B86" s="102" t="s">
        <v>495</v>
      </c>
      <c r="C86" s="16" t="s">
        <v>308</v>
      </c>
      <c r="D86" s="16" t="s">
        <v>433</v>
      </c>
      <c r="E86" s="88" t="s">
        <v>151</v>
      </c>
      <c r="F86" s="16" t="s">
        <v>2246</v>
      </c>
      <c r="G86" s="17" t="s">
        <v>1974</v>
      </c>
      <c r="H86" s="12" t="s">
        <v>1671</v>
      </c>
      <c r="I86" s="12">
        <v>3</v>
      </c>
      <c r="J86" s="22">
        <f>K86:K176/1.12</f>
        <v>94757.15999999999</v>
      </c>
      <c r="K86" s="20">
        <v>106128.0192</v>
      </c>
      <c r="L86" s="140">
        <f t="shared" si="6"/>
        <v>284271.48</v>
      </c>
      <c r="M86" s="103"/>
      <c r="N86" s="144">
        <f t="shared" si="7"/>
        <v>318384.0576</v>
      </c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6">
        <v>3</v>
      </c>
      <c r="AQ86" s="16">
        <v>318384.1</v>
      </c>
      <c r="AR86" s="103"/>
      <c r="AS86" s="103"/>
      <c r="AT86" s="103"/>
      <c r="AU86" s="103"/>
      <c r="AV86" s="103"/>
      <c r="AW86" s="103"/>
      <c r="AX86" s="24" t="s">
        <v>279</v>
      </c>
      <c r="AY86" s="17" t="s">
        <v>1763</v>
      </c>
      <c r="AZ86" s="10" t="s">
        <v>2047</v>
      </c>
      <c r="BA86" s="103"/>
      <c r="BB86" s="104">
        <v>0</v>
      </c>
      <c r="BC86" s="16" t="s">
        <v>1806</v>
      </c>
      <c r="BD86" s="16" t="s">
        <v>2008</v>
      </c>
      <c r="BE86" s="103"/>
      <c r="BF86" s="16" t="s">
        <v>445</v>
      </c>
      <c r="BG86" s="16" t="s">
        <v>445</v>
      </c>
      <c r="BH86" s="16" t="s">
        <v>446</v>
      </c>
      <c r="BI86" s="16" t="s">
        <v>1570</v>
      </c>
      <c r="BJ86" s="16" t="s">
        <v>1569</v>
      </c>
      <c r="BK86" s="16">
        <v>0</v>
      </c>
      <c r="BL86" s="16" t="s">
        <v>1556</v>
      </c>
      <c r="BM86" s="12">
        <v>16992</v>
      </c>
      <c r="BN86" s="18">
        <v>5510410001</v>
      </c>
    </row>
    <row r="87" spans="1:66" ht="229.5">
      <c r="A87" s="18">
        <v>74</v>
      </c>
      <c r="B87" s="102" t="s">
        <v>495</v>
      </c>
      <c r="C87" s="16" t="s">
        <v>309</v>
      </c>
      <c r="D87" s="16" t="s">
        <v>434</v>
      </c>
      <c r="E87" s="88" t="s">
        <v>152</v>
      </c>
      <c r="F87" s="16" t="s">
        <v>2210</v>
      </c>
      <c r="G87" s="17" t="s">
        <v>1974</v>
      </c>
      <c r="H87" s="12" t="s">
        <v>1671</v>
      </c>
      <c r="I87" s="12">
        <v>3</v>
      </c>
      <c r="J87" s="22">
        <f>K87:K177/1.12</f>
        <v>114159.31999999999</v>
      </c>
      <c r="K87" s="15">
        <v>127858.4384</v>
      </c>
      <c r="L87" s="140">
        <f t="shared" si="6"/>
        <v>342477.95999999996</v>
      </c>
      <c r="M87" s="103"/>
      <c r="N87" s="144">
        <f t="shared" si="7"/>
        <v>383575.3152</v>
      </c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6">
        <v>3</v>
      </c>
      <c r="AQ87" s="23">
        <v>383575.3</v>
      </c>
      <c r="AR87" s="103"/>
      <c r="AS87" s="103"/>
      <c r="AT87" s="103"/>
      <c r="AU87" s="103"/>
      <c r="AV87" s="103"/>
      <c r="AW87" s="103"/>
      <c r="AX87" s="24" t="s">
        <v>279</v>
      </c>
      <c r="AY87" s="17" t="s">
        <v>1763</v>
      </c>
      <c r="AZ87" s="10" t="s">
        <v>2047</v>
      </c>
      <c r="BA87" s="103"/>
      <c r="BB87" s="104">
        <v>0</v>
      </c>
      <c r="BC87" s="16" t="s">
        <v>1806</v>
      </c>
      <c r="BD87" s="16" t="s">
        <v>2008</v>
      </c>
      <c r="BE87" s="103"/>
      <c r="BF87" s="16" t="s">
        <v>445</v>
      </c>
      <c r="BG87" s="16" t="s">
        <v>445</v>
      </c>
      <c r="BH87" s="16" t="s">
        <v>446</v>
      </c>
      <c r="BI87" s="16" t="s">
        <v>1568</v>
      </c>
      <c r="BJ87" s="16" t="s">
        <v>1569</v>
      </c>
      <c r="BK87" s="16">
        <v>75</v>
      </c>
      <c r="BL87" s="16" t="s">
        <v>1556</v>
      </c>
      <c r="BM87" s="12">
        <v>16992</v>
      </c>
      <c r="BN87" s="18">
        <v>5510410001</v>
      </c>
    </row>
    <row r="88" spans="1:66" ht="229.5">
      <c r="A88" s="18">
        <v>75</v>
      </c>
      <c r="B88" s="102" t="s">
        <v>495</v>
      </c>
      <c r="C88" s="16" t="s">
        <v>310</v>
      </c>
      <c r="D88" s="16" t="s">
        <v>435</v>
      </c>
      <c r="E88" s="88" t="s">
        <v>1481</v>
      </c>
      <c r="F88" s="16" t="s">
        <v>2211</v>
      </c>
      <c r="G88" s="17" t="s">
        <v>1974</v>
      </c>
      <c r="H88" s="12" t="s">
        <v>1671</v>
      </c>
      <c r="I88" s="12">
        <v>1</v>
      </c>
      <c r="J88" s="19">
        <v>148214</v>
      </c>
      <c r="K88" s="15">
        <f>J88*1.12</f>
        <v>165999.68000000002</v>
      </c>
      <c r="L88" s="140">
        <f t="shared" si="6"/>
        <v>148214</v>
      </c>
      <c r="M88" s="103"/>
      <c r="N88" s="144">
        <f t="shared" si="7"/>
        <v>165999.68000000002</v>
      </c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6">
        <v>1</v>
      </c>
      <c r="AQ88" s="23">
        <f aca="true" t="shared" si="8" ref="AQ88:AQ94">AP88*K88</f>
        <v>165999.68000000002</v>
      </c>
      <c r="AR88" s="103"/>
      <c r="AS88" s="103"/>
      <c r="AT88" s="103"/>
      <c r="AU88" s="103"/>
      <c r="AV88" s="103"/>
      <c r="AW88" s="103"/>
      <c r="AX88" s="24" t="s">
        <v>279</v>
      </c>
      <c r="AY88" s="17" t="s">
        <v>1763</v>
      </c>
      <c r="AZ88" s="10" t="s">
        <v>2047</v>
      </c>
      <c r="BA88" s="103"/>
      <c r="BB88" s="104">
        <v>0</v>
      </c>
      <c r="BC88" s="16" t="s">
        <v>1806</v>
      </c>
      <c r="BD88" s="16" t="s">
        <v>2008</v>
      </c>
      <c r="BE88" s="103"/>
      <c r="BF88" s="16" t="s">
        <v>445</v>
      </c>
      <c r="BG88" s="16" t="s">
        <v>445</v>
      </c>
      <c r="BH88" s="16" t="s">
        <v>446</v>
      </c>
      <c r="BI88" s="16" t="s">
        <v>1568</v>
      </c>
      <c r="BJ88" s="16" t="s">
        <v>1569</v>
      </c>
      <c r="BK88" s="16">
        <v>75</v>
      </c>
      <c r="BL88" s="16" t="s">
        <v>1556</v>
      </c>
      <c r="BM88" s="12">
        <v>16992</v>
      </c>
      <c r="BN88" s="18">
        <v>5510410001</v>
      </c>
    </row>
    <row r="89" spans="1:66" ht="240.75" customHeight="1">
      <c r="A89" s="18">
        <v>76</v>
      </c>
      <c r="B89" s="102" t="s">
        <v>495</v>
      </c>
      <c r="C89" s="16" t="s">
        <v>1134</v>
      </c>
      <c r="D89" s="16" t="s">
        <v>1133</v>
      </c>
      <c r="E89" s="88" t="s">
        <v>1592</v>
      </c>
      <c r="F89" s="16" t="s">
        <v>2101</v>
      </c>
      <c r="G89" s="17" t="s">
        <v>1974</v>
      </c>
      <c r="H89" s="12" t="s">
        <v>1671</v>
      </c>
      <c r="I89" s="12">
        <v>3</v>
      </c>
      <c r="J89" s="19">
        <v>148214</v>
      </c>
      <c r="K89" s="15">
        <f>J89*1.12</f>
        <v>165999.68000000002</v>
      </c>
      <c r="L89" s="140">
        <f t="shared" si="6"/>
        <v>444642</v>
      </c>
      <c r="M89" s="103"/>
      <c r="N89" s="144">
        <f t="shared" si="7"/>
        <v>497999.04000000004</v>
      </c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6">
        <v>3</v>
      </c>
      <c r="AQ89" s="23">
        <f t="shared" si="8"/>
        <v>497999.04000000004</v>
      </c>
      <c r="AR89" s="103"/>
      <c r="AS89" s="103"/>
      <c r="AT89" s="103"/>
      <c r="AU89" s="103"/>
      <c r="AV89" s="103"/>
      <c r="AW89" s="103"/>
      <c r="AX89" s="24" t="s">
        <v>279</v>
      </c>
      <c r="AY89" s="17" t="s">
        <v>1763</v>
      </c>
      <c r="AZ89" s="10" t="s">
        <v>2047</v>
      </c>
      <c r="BA89" s="103"/>
      <c r="BB89" s="104">
        <v>0</v>
      </c>
      <c r="BC89" s="16" t="s">
        <v>1806</v>
      </c>
      <c r="BD89" s="16" t="s">
        <v>2008</v>
      </c>
      <c r="BE89" s="103"/>
      <c r="BF89" s="16" t="s">
        <v>445</v>
      </c>
      <c r="BG89" s="16" t="s">
        <v>445</v>
      </c>
      <c r="BH89" s="16" t="s">
        <v>446</v>
      </c>
      <c r="BI89" s="16" t="s">
        <v>1568</v>
      </c>
      <c r="BJ89" s="16" t="s">
        <v>1569</v>
      </c>
      <c r="BK89" s="16">
        <v>75</v>
      </c>
      <c r="BL89" s="16" t="s">
        <v>1556</v>
      </c>
      <c r="BM89" s="12">
        <v>16992</v>
      </c>
      <c r="BN89" s="18">
        <v>5510410001</v>
      </c>
    </row>
    <row r="90" spans="1:66" ht="204">
      <c r="A90" s="18">
        <v>77</v>
      </c>
      <c r="B90" s="102" t="s">
        <v>495</v>
      </c>
      <c r="C90" s="16" t="s">
        <v>1135</v>
      </c>
      <c r="D90" s="16" t="s">
        <v>1136</v>
      </c>
      <c r="E90" s="88" t="s">
        <v>1593</v>
      </c>
      <c r="F90" s="16" t="s">
        <v>2102</v>
      </c>
      <c r="G90" s="17" t="s">
        <v>1973</v>
      </c>
      <c r="H90" s="12" t="s">
        <v>1671</v>
      </c>
      <c r="I90" s="12">
        <v>1.5</v>
      </c>
      <c r="J90" s="19">
        <v>175000</v>
      </c>
      <c r="K90" s="15">
        <v>196000</v>
      </c>
      <c r="L90" s="140">
        <f t="shared" si="6"/>
        <v>262500</v>
      </c>
      <c r="M90" s="103"/>
      <c r="N90" s="144">
        <f t="shared" si="7"/>
        <v>294000</v>
      </c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6">
        <v>1.5</v>
      </c>
      <c r="AQ90" s="16">
        <f t="shared" si="8"/>
        <v>294000</v>
      </c>
      <c r="AR90" s="103"/>
      <c r="AS90" s="103"/>
      <c r="AT90" s="103"/>
      <c r="AU90" s="103"/>
      <c r="AV90" s="103"/>
      <c r="AW90" s="103"/>
      <c r="AX90" s="24" t="s">
        <v>279</v>
      </c>
      <c r="AY90" s="17" t="s">
        <v>1763</v>
      </c>
      <c r="AZ90" s="10" t="s">
        <v>2047</v>
      </c>
      <c r="BA90" s="103"/>
      <c r="BB90" s="104">
        <v>0</v>
      </c>
      <c r="BC90" s="16" t="s">
        <v>1806</v>
      </c>
      <c r="BD90" s="16" t="s">
        <v>2008</v>
      </c>
      <c r="BE90" s="103"/>
      <c r="BF90" s="16" t="s">
        <v>445</v>
      </c>
      <c r="BG90" s="16" t="s">
        <v>445</v>
      </c>
      <c r="BH90" s="16" t="s">
        <v>446</v>
      </c>
      <c r="BI90" s="16" t="s">
        <v>1568</v>
      </c>
      <c r="BJ90" s="16" t="s">
        <v>1569</v>
      </c>
      <c r="BK90" s="16">
        <v>75</v>
      </c>
      <c r="BL90" s="16" t="s">
        <v>1556</v>
      </c>
      <c r="BM90" s="12">
        <v>16992</v>
      </c>
      <c r="BN90" s="18">
        <v>5510410001</v>
      </c>
    </row>
    <row r="91" spans="1:66" ht="229.5">
      <c r="A91" s="18">
        <v>78</v>
      </c>
      <c r="B91" s="102" t="s">
        <v>495</v>
      </c>
      <c r="C91" s="16" t="s">
        <v>1137</v>
      </c>
      <c r="D91" s="16" t="s">
        <v>970</v>
      </c>
      <c r="E91" s="88" t="s">
        <v>1482</v>
      </c>
      <c r="F91" s="16" t="s">
        <v>1138</v>
      </c>
      <c r="G91" s="17" t="s">
        <v>1973</v>
      </c>
      <c r="H91" s="12" t="s">
        <v>1671</v>
      </c>
      <c r="I91" s="12">
        <v>2</v>
      </c>
      <c r="J91" s="19">
        <v>175000</v>
      </c>
      <c r="K91" s="15">
        <f>J91*1.12</f>
        <v>196000.00000000003</v>
      </c>
      <c r="L91" s="140">
        <f t="shared" si="6"/>
        <v>350000</v>
      </c>
      <c r="M91" s="103"/>
      <c r="N91" s="144">
        <f t="shared" si="7"/>
        <v>392000.00000000006</v>
      </c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6">
        <v>2</v>
      </c>
      <c r="AQ91" s="23">
        <f t="shared" si="8"/>
        <v>392000.00000000006</v>
      </c>
      <c r="AR91" s="103"/>
      <c r="AS91" s="103"/>
      <c r="AT91" s="103"/>
      <c r="AU91" s="103"/>
      <c r="AV91" s="103"/>
      <c r="AW91" s="103"/>
      <c r="AX91" s="24" t="s">
        <v>1333</v>
      </c>
      <c r="AY91" s="17" t="s">
        <v>1838</v>
      </c>
      <c r="AZ91" s="10" t="s">
        <v>2047</v>
      </c>
      <c r="BA91" s="103"/>
      <c r="BB91" s="104">
        <v>0</v>
      </c>
      <c r="BC91" s="16" t="s">
        <v>1806</v>
      </c>
      <c r="BD91" s="16" t="s">
        <v>2008</v>
      </c>
      <c r="BE91" s="103"/>
      <c r="BF91" s="16" t="s">
        <v>445</v>
      </c>
      <c r="BG91" s="16" t="s">
        <v>445</v>
      </c>
      <c r="BH91" s="16" t="s">
        <v>446</v>
      </c>
      <c r="BI91" s="16" t="s">
        <v>1568</v>
      </c>
      <c r="BJ91" s="16" t="s">
        <v>1569</v>
      </c>
      <c r="BK91" s="16">
        <v>75</v>
      </c>
      <c r="BL91" s="16"/>
      <c r="BM91" s="12">
        <v>16992</v>
      </c>
      <c r="BN91" s="18">
        <v>5510410001</v>
      </c>
    </row>
    <row r="92" spans="1:66" ht="216.75">
      <c r="A92" s="18">
        <v>79</v>
      </c>
      <c r="B92" s="102" t="s">
        <v>495</v>
      </c>
      <c r="C92" s="16" t="s">
        <v>1334</v>
      </c>
      <c r="D92" s="16" t="s">
        <v>1335</v>
      </c>
      <c r="E92" s="88" t="s">
        <v>1483</v>
      </c>
      <c r="F92" s="16" t="s">
        <v>1336</v>
      </c>
      <c r="G92" s="17" t="s">
        <v>1973</v>
      </c>
      <c r="H92" s="12" t="s">
        <v>1671</v>
      </c>
      <c r="I92" s="12">
        <v>10.5</v>
      </c>
      <c r="J92" s="19">
        <v>175000</v>
      </c>
      <c r="K92" s="15">
        <f>J92*1.12</f>
        <v>196000.00000000003</v>
      </c>
      <c r="L92" s="140">
        <f t="shared" si="6"/>
        <v>1837500</v>
      </c>
      <c r="M92" s="103"/>
      <c r="N92" s="144">
        <f t="shared" si="7"/>
        <v>2058000.0000000002</v>
      </c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6">
        <v>10.5</v>
      </c>
      <c r="AQ92" s="16">
        <f t="shared" si="8"/>
        <v>2058000.0000000002</v>
      </c>
      <c r="AR92" s="103"/>
      <c r="AS92" s="103"/>
      <c r="AT92" s="103"/>
      <c r="AU92" s="103"/>
      <c r="AV92" s="103"/>
      <c r="AW92" s="103"/>
      <c r="AX92" s="24" t="s">
        <v>1333</v>
      </c>
      <c r="AY92" s="17" t="s">
        <v>1838</v>
      </c>
      <c r="AZ92" s="10" t="s">
        <v>2047</v>
      </c>
      <c r="BA92" s="103"/>
      <c r="BB92" s="104">
        <v>0</v>
      </c>
      <c r="BC92" s="16" t="s">
        <v>1806</v>
      </c>
      <c r="BD92" s="16" t="s">
        <v>2008</v>
      </c>
      <c r="BE92" s="103"/>
      <c r="BF92" s="16" t="s">
        <v>445</v>
      </c>
      <c r="BG92" s="16" t="s">
        <v>445</v>
      </c>
      <c r="BH92" s="16" t="s">
        <v>446</v>
      </c>
      <c r="BI92" s="16" t="s">
        <v>1568</v>
      </c>
      <c r="BJ92" s="16" t="s">
        <v>1569</v>
      </c>
      <c r="BK92" s="16">
        <v>75</v>
      </c>
      <c r="BL92" s="16"/>
      <c r="BM92" s="12">
        <v>16992</v>
      </c>
      <c r="BN92" s="18">
        <v>5510410001</v>
      </c>
    </row>
    <row r="93" spans="1:66" ht="216.75">
      <c r="A93" s="18">
        <v>80</v>
      </c>
      <c r="B93" s="102" t="s">
        <v>495</v>
      </c>
      <c r="C93" s="16" t="s">
        <v>1139</v>
      </c>
      <c r="D93" s="16" t="s">
        <v>971</v>
      </c>
      <c r="E93" s="88" t="s">
        <v>1484</v>
      </c>
      <c r="F93" s="16" t="s">
        <v>1141</v>
      </c>
      <c r="G93" s="17" t="s">
        <v>1973</v>
      </c>
      <c r="H93" s="12" t="s">
        <v>1671</v>
      </c>
      <c r="I93" s="12">
        <v>1</v>
      </c>
      <c r="J93" s="19">
        <v>175000</v>
      </c>
      <c r="K93" s="15">
        <f>J93*1.12</f>
        <v>196000.00000000003</v>
      </c>
      <c r="L93" s="140">
        <f t="shared" si="6"/>
        <v>175000</v>
      </c>
      <c r="M93" s="103"/>
      <c r="N93" s="144">
        <f t="shared" si="7"/>
        <v>196000.00000000003</v>
      </c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6">
        <v>1</v>
      </c>
      <c r="AQ93" s="16">
        <f t="shared" si="8"/>
        <v>196000.00000000003</v>
      </c>
      <c r="AR93" s="103"/>
      <c r="AS93" s="103"/>
      <c r="AT93" s="103"/>
      <c r="AU93" s="103"/>
      <c r="AV93" s="103"/>
      <c r="AW93" s="103"/>
      <c r="AX93" s="24" t="s">
        <v>1333</v>
      </c>
      <c r="AY93" s="17" t="s">
        <v>1838</v>
      </c>
      <c r="AZ93" s="10" t="s">
        <v>2047</v>
      </c>
      <c r="BA93" s="103"/>
      <c r="BB93" s="104">
        <v>0</v>
      </c>
      <c r="BC93" s="16" t="s">
        <v>1806</v>
      </c>
      <c r="BD93" s="16" t="s">
        <v>2008</v>
      </c>
      <c r="BE93" s="103"/>
      <c r="BF93" s="16" t="s">
        <v>445</v>
      </c>
      <c r="BG93" s="16" t="s">
        <v>445</v>
      </c>
      <c r="BH93" s="16" t="s">
        <v>446</v>
      </c>
      <c r="BI93" s="16" t="s">
        <v>1568</v>
      </c>
      <c r="BJ93" s="16" t="s">
        <v>1569</v>
      </c>
      <c r="BK93" s="16">
        <v>75</v>
      </c>
      <c r="BL93" s="16"/>
      <c r="BM93" s="12">
        <v>16992</v>
      </c>
      <c r="BN93" s="18">
        <v>5510410001</v>
      </c>
    </row>
    <row r="94" spans="1:66" ht="216.75">
      <c r="A94" s="18">
        <v>81</v>
      </c>
      <c r="B94" s="102" t="s">
        <v>495</v>
      </c>
      <c r="C94" s="16" t="s">
        <v>1140</v>
      </c>
      <c r="D94" s="16" t="s">
        <v>972</v>
      </c>
      <c r="E94" s="88" t="s">
        <v>1485</v>
      </c>
      <c r="F94" s="16" t="s">
        <v>2005</v>
      </c>
      <c r="G94" s="17" t="s">
        <v>1974</v>
      </c>
      <c r="H94" s="12" t="s">
        <v>1671</v>
      </c>
      <c r="I94" s="12">
        <v>10</v>
      </c>
      <c r="J94" s="19">
        <v>175000</v>
      </c>
      <c r="K94" s="15">
        <f>J94*1.12</f>
        <v>196000.00000000003</v>
      </c>
      <c r="L94" s="140">
        <f>J94*I94</f>
        <v>1750000</v>
      </c>
      <c r="M94" s="103"/>
      <c r="N94" s="144">
        <f t="shared" si="7"/>
        <v>1960000.0000000002</v>
      </c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6">
        <v>10</v>
      </c>
      <c r="AQ94" s="16">
        <f t="shared" si="8"/>
        <v>1960000.0000000002</v>
      </c>
      <c r="AR94" s="103"/>
      <c r="AS94" s="103"/>
      <c r="AT94" s="103"/>
      <c r="AU94" s="103"/>
      <c r="AV94" s="103"/>
      <c r="AW94" s="103"/>
      <c r="AX94" s="24" t="s">
        <v>1333</v>
      </c>
      <c r="AY94" s="17" t="s">
        <v>1838</v>
      </c>
      <c r="AZ94" s="10" t="s">
        <v>2047</v>
      </c>
      <c r="BA94" s="103"/>
      <c r="BB94" s="104">
        <v>0</v>
      </c>
      <c r="BC94" s="16" t="s">
        <v>1806</v>
      </c>
      <c r="BD94" s="16" t="s">
        <v>2008</v>
      </c>
      <c r="BE94" s="103"/>
      <c r="BF94" s="16" t="s">
        <v>445</v>
      </c>
      <c r="BG94" s="16" t="s">
        <v>445</v>
      </c>
      <c r="BH94" s="16" t="s">
        <v>446</v>
      </c>
      <c r="BI94" s="16" t="s">
        <v>1568</v>
      </c>
      <c r="BJ94" s="16" t="s">
        <v>1569</v>
      </c>
      <c r="BK94" s="16">
        <v>75</v>
      </c>
      <c r="BL94" s="16"/>
      <c r="BM94" s="12">
        <v>16992</v>
      </c>
      <c r="BN94" s="18">
        <v>5510410001</v>
      </c>
    </row>
    <row r="95" spans="1:66" ht="89.25">
      <c r="A95" s="18">
        <v>82</v>
      </c>
      <c r="B95" s="102" t="s">
        <v>496</v>
      </c>
      <c r="C95" s="16" t="s">
        <v>311</v>
      </c>
      <c r="D95" s="16" t="s">
        <v>436</v>
      </c>
      <c r="E95" s="88" t="s">
        <v>1486</v>
      </c>
      <c r="F95" s="16" t="s">
        <v>2262</v>
      </c>
      <c r="G95" s="17" t="s">
        <v>1973</v>
      </c>
      <c r="H95" s="12" t="s">
        <v>1671</v>
      </c>
      <c r="I95" s="12">
        <v>0.05</v>
      </c>
      <c r="J95" s="19">
        <f>K95:K185/1.12</f>
        <v>258920</v>
      </c>
      <c r="K95" s="20">
        <v>289990.4</v>
      </c>
      <c r="L95" s="140">
        <f aca="true" t="shared" si="9" ref="L95:L158">I95*J95</f>
        <v>12946</v>
      </c>
      <c r="M95" s="103"/>
      <c r="N95" s="144">
        <f t="shared" si="7"/>
        <v>14499.520000000002</v>
      </c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6">
        <v>0.05</v>
      </c>
      <c r="AQ95" s="23">
        <v>14499.5</v>
      </c>
      <c r="AR95" s="103"/>
      <c r="AS95" s="103"/>
      <c r="AT95" s="103"/>
      <c r="AU95" s="103"/>
      <c r="AV95" s="103"/>
      <c r="AW95" s="103"/>
      <c r="AX95" s="24" t="s">
        <v>279</v>
      </c>
      <c r="AY95" s="17" t="s">
        <v>278</v>
      </c>
      <c r="AZ95" s="10" t="s">
        <v>2047</v>
      </c>
      <c r="BA95" s="103"/>
      <c r="BB95" s="104">
        <v>0</v>
      </c>
      <c r="BC95" s="16" t="s">
        <v>1806</v>
      </c>
      <c r="BD95" s="16" t="s">
        <v>2008</v>
      </c>
      <c r="BE95" s="103"/>
      <c r="BF95" s="16" t="s">
        <v>445</v>
      </c>
      <c r="BG95" s="16" t="s">
        <v>445</v>
      </c>
      <c r="BH95" s="16" t="s">
        <v>446</v>
      </c>
      <c r="BI95" s="16" t="s">
        <v>1568</v>
      </c>
      <c r="BJ95" s="16" t="s">
        <v>1569</v>
      </c>
      <c r="BK95" s="16">
        <v>75</v>
      </c>
      <c r="BL95" s="16"/>
      <c r="BM95" s="12">
        <v>16992</v>
      </c>
      <c r="BN95" s="18">
        <v>5510410001</v>
      </c>
    </row>
    <row r="96" spans="1:66" ht="89.25">
      <c r="A96" s="18">
        <v>83</v>
      </c>
      <c r="B96" s="102" t="s">
        <v>496</v>
      </c>
      <c r="C96" s="16" t="s">
        <v>312</v>
      </c>
      <c r="D96" s="16" t="s">
        <v>437</v>
      </c>
      <c r="E96" s="88" t="s">
        <v>1487</v>
      </c>
      <c r="F96" s="16" t="s">
        <v>2263</v>
      </c>
      <c r="G96" s="17" t="s">
        <v>1973</v>
      </c>
      <c r="H96" s="12" t="s">
        <v>1671</v>
      </c>
      <c r="I96" s="12">
        <v>0.05</v>
      </c>
      <c r="J96" s="19">
        <f>K96:K186/1.12</f>
        <v>258920</v>
      </c>
      <c r="K96" s="20">
        <v>289990.4</v>
      </c>
      <c r="L96" s="140">
        <f t="shared" si="9"/>
        <v>12946</v>
      </c>
      <c r="M96" s="103"/>
      <c r="N96" s="144">
        <f t="shared" si="7"/>
        <v>14499.520000000002</v>
      </c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6">
        <v>0.05</v>
      </c>
      <c r="AQ96" s="23">
        <v>14499.5</v>
      </c>
      <c r="AR96" s="103"/>
      <c r="AS96" s="103"/>
      <c r="AT96" s="103"/>
      <c r="AU96" s="103"/>
      <c r="AV96" s="103"/>
      <c r="AW96" s="103"/>
      <c r="AX96" s="24" t="s">
        <v>279</v>
      </c>
      <c r="AY96" s="17" t="s">
        <v>278</v>
      </c>
      <c r="AZ96" s="10" t="s">
        <v>2047</v>
      </c>
      <c r="BA96" s="103"/>
      <c r="BB96" s="104">
        <v>0</v>
      </c>
      <c r="BC96" s="16" t="s">
        <v>1806</v>
      </c>
      <c r="BD96" s="16" t="s">
        <v>2008</v>
      </c>
      <c r="BE96" s="103"/>
      <c r="BF96" s="16" t="s">
        <v>445</v>
      </c>
      <c r="BG96" s="16" t="s">
        <v>445</v>
      </c>
      <c r="BH96" s="16" t="s">
        <v>446</v>
      </c>
      <c r="BI96" s="16" t="s">
        <v>1568</v>
      </c>
      <c r="BJ96" s="16" t="s">
        <v>1569</v>
      </c>
      <c r="BK96" s="16">
        <v>75</v>
      </c>
      <c r="BL96" s="16"/>
      <c r="BM96" s="12">
        <v>16992</v>
      </c>
      <c r="BN96" s="18">
        <v>5510410001</v>
      </c>
    </row>
    <row r="97" spans="1:66" ht="89.25">
      <c r="A97" s="18">
        <v>84</v>
      </c>
      <c r="B97" s="102" t="s">
        <v>496</v>
      </c>
      <c r="C97" s="16" t="s">
        <v>313</v>
      </c>
      <c r="D97" s="16" t="s">
        <v>438</v>
      </c>
      <c r="E97" s="88" t="s">
        <v>1488</v>
      </c>
      <c r="F97" s="16" t="s">
        <v>619</v>
      </c>
      <c r="G97" s="17" t="s">
        <v>1973</v>
      </c>
      <c r="H97" s="12" t="s">
        <v>1671</v>
      </c>
      <c r="I97" s="12">
        <v>0.05</v>
      </c>
      <c r="J97" s="19">
        <f>K97:K187/1.12</f>
        <v>258920</v>
      </c>
      <c r="K97" s="20">
        <v>289990.4</v>
      </c>
      <c r="L97" s="140">
        <f t="shared" si="9"/>
        <v>12946</v>
      </c>
      <c r="M97" s="103"/>
      <c r="N97" s="144">
        <f t="shared" si="7"/>
        <v>14499.520000000002</v>
      </c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6">
        <v>0.05</v>
      </c>
      <c r="AQ97" s="23">
        <v>14499.5</v>
      </c>
      <c r="AR97" s="103"/>
      <c r="AS97" s="103"/>
      <c r="AT97" s="103"/>
      <c r="AU97" s="103"/>
      <c r="AV97" s="103"/>
      <c r="AW97" s="103"/>
      <c r="AX97" s="24" t="s">
        <v>279</v>
      </c>
      <c r="AY97" s="17" t="s">
        <v>278</v>
      </c>
      <c r="AZ97" s="10" t="s">
        <v>2047</v>
      </c>
      <c r="BA97" s="103"/>
      <c r="BB97" s="104">
        <v>0</v>
      </c>
      <c r="BC97" s="16" t="s">
        <v>1806</v>
      </c>
      <c r="BD97" s="16" t="s">
        <v>2008</v>
      </c>
      <c r="BE97" s="103"/>
      <c r="BF97" s="16" t="s">
        <v>445</v>
      </c>
      <c r="BG97" s="16" t="s">
        <v>445</v>
      </c>
      <c r="BH97" s="16" t="s">
        <v>446</v>
      </c>
      <c r="BI97" s="16" t="s">
        <v>1568</v>
      </c>
      <c r="BJ97" s="16" t="s">
        <v>1569</v>
      </c>
      <c r="BK97" s="16">
        <v>75</v>
      </c>
      <c r="BL97" s="16"/>
      <c r="BM97" s="12">
        <v>16992</v>
      </c>
      <c r="BN97" s="18">
        <v>5510410001</v>
      </c>
    </row>
    <row r="98" spans="1:66" ht="89.25">
      <c r="A98" s="18">
        <v>85</v>
      </c>
      <c r="B98" s="102" t="s">
        <v>496</v>
      </c>
      <c r="C98" s="16" t="s">
        <v>314</v>
      </c>
      <c r="D98" s="16" t="s">
        <v>439</v>
      </c>
      <c r="E98" s="88" t="s">
        <v>1489</v>
      </c>
      <c r="F98" s="16" t="s">
        <v>620</v>
      </c>
      <c r="G98" s="17" t="s">
        <v>1973</v>
      </c>
      <c r="H98" s="12" t="s">
        <v>1671</v>
      </c>
      <c r="I98" s="12">
        <v>0.05</v>
      </c>
      <c r="J98" s="19">
        <f>K98:K188/1.12</f>
        <v>258920</v>
      </c>
      <c r="K98" s="20">
        <v>289990.4</v>
      </c>
      <c r="L98" s="140">
        <f t="shared" si="9"/>
        <v>12946</v>
      </c>
      <c r="M98" s="103"/>
      <c r="N98" s="144">
        <f t="shared" si="7"/>
        <v>14499.520000000002</v>
      </c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6">
        <v>0.05</v>
      </c>
      <c r="AQ98" s="23">
        <v>14499.5</v>
      </c>
      <c r="AR98" s="103"/>
      <c r="AS98" s="103"/>
      <c r="AT98" s="103"/>
      <c r="AU98" s="103"/>
      <c r="AV98" s="103"/>
      <c r="AW98" s="103"/>
      <c r="AX98" s="24" t="s">
        <v>279</v>
      </c>
      <c r="AY98" s="17" t="s">
        <v>278</v>
      </c>
      <c r="AZ98" s="10" t="s">
        <v>2047</v>
      </c>
      <c r="BA98" s="103"/>
      <c r="BB98" s="104">
        <v>0</v>
      </c>
      <c r="BC98" s="16" t="s">
        <v>1806</v>
      </c>
      <c r="BD98" s="16" t="s">
        <v>2008</v>
      </c>
      <c r="BE98" s="103"/>
      <c r="BF98" s="16" t="s">
        <v>445</v>
      </c>
      <c r="BG98" s="16" t="s">
        <v>445</v>
      </c>
      <c r="BH98" s="16" t="s">
        <v>446</v>
      </c>
      <c r="BI98" s="16" t="s">
        <v>1568</v>
      </c>
      <c r="BJ98" s="16" t="s">
        <v>1569</v>
      </c>
      <c r="BK98" s="16">
        <v>75</v>
      </c>
      <c r="BL98" s="16"/>
      <c r="BM98" s="12">
        <v>16992</v>
      </c>
      <c r="BN98" s="18">
        <v>5510410001</v>
      </c>
    </row>
    <row r="99" spans="1:66" ht="97.5" customHeight="1">
      <c r="A99" s="18">
        <v>86</v>
      </c>
      <c r="B99" s="102" t="s">
        <v>496</v>
      </c>
      <c r="C99" s="16" t="s">
        <v>315</v>
      </c>
      <c r="D99" s="16" t="s">
        <v>440</v>
      </c>
      <c r="E99" s="88" t="s">
        <v>1490</v>
      </c>
      <c r="F99" s="16" t="s">
        <v>621</v>
      </c>
      <c r="G99" s="17" t="s">
        <v>1973</v>
      </c>
      <c r="H99" s="12" t="s">
        <v>1671</v>
      </c>
      <c r="I99" s="12">
        <v>0.05</v>
      </c>
      <c r="J99" s="19">
        <f aca="true" t="shared" si="10" ref="J99:J130">K99/1.12</f>
        <v>258920</v>
      </c>
      <c r="K99" s="20">
        <v>289990.4</v>
      </c>
      <c r="L99" s="140">
        <f t="shared" si="9"/>
        <v>12946</v>
      </c>
      <c r="M99" s="103"/>
      <c r="N99" s="144">
        <f t="shared" si="7"/>
        <v>14499.520000000002</v>
      </c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6">
        <v>0.05</v>
      </c>
      <c r="AQ99" s="23">
        <v>14499.5</v>
      </c>
      <c r="AR99" s="103"/>
      <c r="AS99" s="103"/>
      <c r="AT99" s="103"/>
      <c r="AU99" s="103"/>
      <c r="AV99" s="103"/>
      <c r="AW99" s="103"/>
      <c r="AX99" s="24" t="s">
        <v>279</v>
      </c>
      <c r="AY99" s="17" t="s">
        <v>278</v>
      </c>
      <c r="AZ99" s="10" t="s">
        <v>2047</v>
      </c>
      <c r="BA99" s="103"/>
      <c r="BB99" s="104">
        <v>0</v>
      </c>
      <c r="BC99" s="16" t="s">
        <v>1806</v>
      </c>
      <c r="BD99" s="16" t="s">
        <v>2008</v>
      </c>
      <c r="BE99" s="103"/>
      <c r="BF99" s="16" t="s">
        <v>445</v>
      </c>
      <c r="BG99" s="16" t="s">
        <v>445</v>
      </c>
      <c r="BH99" s="16" t="s">
        <v>446</v>
      </c>
      <c r="BI99" s="16" t="s">
        <v>1568</v>
      </c>
      <c r="BJ99" s="16" t="s">
        <v>1569</v>
      </c>
      <c r="BK99" s="16">
        <v>75</v>
      </c>
      <c r="BL99" s="16"/>
      <c r="BM99" s="12">
        <v>16992</v>
      </c>
      <c r="BN99" s="18">
        <v>5510410001</v>
      </c>
    </row>
    <row r="100" spans="1:66" ht="101.25" customHeight="1">
      <c r="A100" s="18">
        <v>87</v>
      </c>
      <c r="B100" s="102" t="s">
        <v>496</v>
      </c>
      <c r="C100" s="16" t="s">
        <v>316</v>
      </c>
      <c r="D100" s="16" t="s">
        <v>441</v>
      </c>
      <c r="E100" s="88" t="s">
        <v>1491</v>
      </c>
      <c r="F100" s="16" t="s">
        <v>622</v>
      </c>
      <c r="G100" s="17" t="s">
        <v>1973</v>
      </c>
      <c r="H100" s="12" t="s">
        <v>1671</v>
      </c>
      <c r="I100" s="12">
        <v>0.05</v>
      </c>
      <c r="J100" s="19">
        <f t="shared" si="10"/>
        <v>258920</v>
      </c>
      <c r="K100" s="20">
        <v>289990.4</v>
      </c>
      <c r="L100" s="140">
        <f t="shared" si="9"/>
        <v>12946</v>
      </c>
      <c r="M100" s="103"/>
      <c r="N100" s="144">
        <f t="shared" si="7"/>
        <v>14499.520000000002</v>
      </c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6">
        <v>0.05</v>
      </c>
      <c r="AQ100" s="23">
        <v>14499.5</v>
      </c>
      <c r="AR100" s="103"/>
      <c r="AS100" s="103"/>
      <c r="AT100" s="103"/>
      <c r="AU100" s="103"/>
      <c r="AV100" s="103"/>
      <c r="AW100" s="103"/>
      <c r="AX100" s="24" t="s">
        <v>279</v>
      </c>
      <c r="AY100" s="17" t="s">
        <v>278</v>
      </c>
      <c r="AZ100" s="10" t="s">
        <v>2047</v>
      </c>
      <c r="BA100" s="103"/>
      <c r="BB100" s="104">
        <v>0</v>
      </c>
      <c r="BC100" s="16" t="s">
        <v>1806</v>
      </c>
      <c r="BD100" s="16" t="s">
        <v>2008</v>
      </c>
      <c r="BE100" s="103"/>
      <c r="BF100" s="16" t="s">
        <v>445</v>
      </c>
      <c r="BG100" s="16" t="s">
        <v>445</v>
      </c>
      <c r="BH100" s="16" t="s">
        <v>446</v>
      </c>
      <c r="BI100" s="16" t="s">
        <v>1568</v>
      </c>
      <c r="BJ100" s="16" t="s">
        <v>1569</v>
      </c>
      <c r="BK100" s="16">
        <v>75</v>
      </c>
      <c r="BL100" s="16"/>
      <c r="BM100" s="12">
        <v>16992</v>
      </c>
      <c r="BN100" s="18">
        <v>5510410001</v>
      </c>
    </row>
    <row r="101" spans="1:66" ht="101.25" customHeight="1">
      <c r="A101" s="18">
        <v>88</v>
      </c>
      <c r="B101" s="102" t="s">
        <v>496</v>
      </c>
      <c r="C101" s="16" t="s">
        <v>317</v>
      </c>
      <c r="D101" s="16" t="s">
        <v>442</v>
      </c>
      <c r="E101" s="88" t="s">
        <v>1492</v>
      </c>
      <c r="F101" s="16" t="s">
        <v>110</v>
      </c>
      <c r="G101" s="17" t="s">
        <v>1973</v>
      </c>
      <c r="H101" s="12" t="s">
        <v>1671</v>
      </c>
      <c r="I101" s="12">
        <v>0.05</v>
      </c>
      <c r="J101" s="19">
        <f t="shared" si="10"/>
        <v>258920</v>
      </c>
      <c r="K101" s="20">
        <v>289990.4</v>
      </c>
      <c r="L101" s="140">
        <f t="shared" si="9"/>
        <v>12946</v>
      </c>
      <c r="M101" s="103"/>
      <c r="N101" s="144">
        <f t="shared" si="7"/>
        <v>14499.520000000002</v>
      </c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6">
        <v>0.05</v>
      </c>
      <c r="AQ101" s="23">
        <v>14499.5</v>
      </c>
      <c r="AR101" s="103"/>
      <c r="AS101" s="103"/>
      <c r="AT101" s="103"/>
      <c r="AU101" s="103"/>
      <c r="AV101" s="103"/>
      <c r="AW101" s="103"/>
      <c r="AX101" s="24" t="s">
        <v>279</v>
      </c>
      <c r="AY101" s="17" t="s">
        <v>278</v>
      </c>
      <c r="AZ101" s="10" t="s">
        <v>2047</v>
      </c>
      <c r="BA101" s="103"/>
      <c r="BB101" s="104">
        <v>0</v>
      </c>
      <c r="BC101" s="16" t="s">
        <v>1806</v>
      </c>
      <c r="BD101" s="16" t="s">
        <v>2008</v>
      </c>
      <c r="BE101" s="103"/>
      <c r="BF101" s="16" t="s">
        <v>445</v>
      </c>
      <c r="BG101" s="16" t="s">
        <v>445</v>
      </c>
      <c r="BH101" s="16" t="s">
        <v>446</v>
      </c>
      <c r="BI101" s="16" t="s">
        <v>1568</v>
      </c>
      <c r="BJ101" s="16" t="s">
        <v>1569</v>
      </c>
      <c r="BK101" s="16">
        <v>75</v>
      </c>
      <c r="BL101" s="16"/>
      <c r="BM101" s="12">
        <v>16992</v>
      </c>
      <c r="BN101" s="18">
        <v>5510410001</v>
      </c>
    </row>
    <row r="102" spans="1:66" ht="96" customHeight="1">
      <c r="A102" s="18">
        <v>89</v>
      </c>
      <c r="B102" s="102" t="s">
        <v>497</v>
      </c>
      <c r="C102" s="16" t="s">
        <v>318</v>
      </c>
      <c r="D102" s="16" t="s">
        <v>443</v>
      </c>
      <c r="E102" s="88" t="s">
        <v>1493</v>
      </c>
      <c r="F102" s="16" t="s">
        <v>111</v>
      </c>
      <c r="G102" s="17" t="s">
        <v>1973</v>
      </c>
      <c r="H102" s="12" t="s">
        <v>1671</v>
      </c>
      <c r="I102" s="12">
        <v>0.8</v>
      </c>
      <c r="J102" s="19">
        <f t="shared" si="10"/>
        <v>209819.99999999997</v>
      </c>
      <c r="K102" s="20">
        <v>234998.4</v>
      </c>
      <c r="L102" s="140">
        <f t="shared" si="9"/>
        <v>167856</v>
      </c>
      <c r="M102" s="103"/>
      <c r="N102" s="144">
        <f t="shared" si="7"/>
        <v>187998.72000000003</v>
      </c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6">
        <v>0.8</v>
      </c>
      <c r="AQ102" s="23">
        <v>187998.7</v>
      </c>
      <c r="AR102" s="103"/>
      <c r="AS102" s="103"/>
      <c r="AT102" s="103"/>
      <c r="AU102" s="103"/>
      <c r="AV102" s="103"/>
      <c r="AW102" s="103"/>
      <c r="AX102" s="24" t="s">
        <v>1567</v>
      </c>
      <c r="AY102" s="17" t="s">
        <v>278</v>
      </c>
      <c r="AZ102" s="10" t="s">
        <v>2047</v>
      </c>
      <c r="BA102" s="103"/>
      <c r="BB102" s="104">
        <v>0</v>
      </c>
      <c r="BC102" s="16" t="s">
        <v>1806</v>
      </c>
      <c r="BD102" s="16" t="s">
        <v>2008</v>
      </c>
      <c r="BE102" s="103"/>
      <c r="BF102" s="16" t="s">
        <v>445</v>
      </c>
      <c r="BG102" s="16" t="s">
        <v>445</v>
      </c>
      <c r="BH102" s="16" t="s">
        <v>446</v>
      </c>
      <c r="BI102" s="16" t="s">
        <v>1570</v>
      </c>
      <c r="BJ102" s="16" t="s">
        <v>1569</v>
      </c>
      <c r="BK102" s="16">
        <v>0</v>
      </c>
      <c r="BL102" s="16"/>
      <c r="BM102" s="12">
        <v>16992</v>
      </c>
      <c r="BN102" s="18">
        <v>5510410001</v>
      </c>
    </row>
    <row r="103" spans="1:66" ht="76.5">
      <c r="A103" s="18">
        <v>90</v>
      </c>
      <c r="B103" s="102" t="s">
        <v>497</v>
      </c>
      <c r="C103" s="16" t="s">
        <v>319</v>
      </c>
      <c r="D103" s="16" t="s">
        <v>1887</v>
      </c>
      <c r="E103" s="88" t="s">
        <v>1493</v>
      </c>
      <c r="F103" s="16" t="s">
        <v>111</v>
      </c>
      <c r="G103" s="17" t="s">
        <v>1973</v>
      </c>
      <c r="H103" s="12" t="s">
        <v>1671</v>
      </c>
      <c r="I103" s="12">
        <v>0.8</v>
      </c>
      <c r="J103" s="19">
        <f t="shared" si="10"/>
        <v>209819.99999999997</v>
      </c>
      <c r="K103" s="20">
        <v>234998.4</v>
      </c>
      <c r="L103" s="140">
        <f t="shared" si="9"/>
        <v>167856</v>
      </c>
      <c r="M103" s="103"/>
      <c r="N103" s="144">
        <f t="shared" si="7"/>
        <v>187998.72000000003</v>
      </c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6">
        <v>0.8</v>
      </c>
      <c r="AQ103" s="23">
        <v>187998.7</v>
      </c>
      <c r="AR103" s="103"/>
      <c r="AS103" s="103"/>
      <c r="AT103" s="103"/>
      <c r="AU103" s="103"/>
      <c r="AV103" s="103"/>
      <c r="AW103" s="103"/>
      <c r="AX103" s="24" t="s">
        <v>1567</v>
      </c>
      <c r="AY103" s="17" t="s">
        <v>278</v>
      </c>
      <c r="AZ103" s="10" t="s">
        <v>2047</v>
      </c>
      <c r="BA103" s="103"/>
      <c r="BB103" s="104">
        <v>0</v>
      </c>
      <c r="BC103" s="16" t="s">
        <v>1806</v>
      </c>
      <c r="BD103" s="16" t="s">
        <v>2008</v>
      </c>
      <c r="BE103" s="103"/>
      <c r="BF103" s="16" t="s">
        <v>445</v>
      </c>
      <c r="BG103" s="16" t="s">
        <v>445</v>
      </c>
      <c r="BH103" s="16" t="s">
        <v>446</v>
      </c>
      <c r="BI103" s="16" t="s">
        <v>1570</v>
      </c>
      <c r="BJ103" s="16" t="s">
        <v>1569</v>
      </c>
      <c r="BK103" s="16">
        <v>0</v>
      </c>
      <c r="BL103" s="16"/>
      <c r="BM103" s="12">
        <v>16992</v>
      </c>
      <c r="BN103" s="18">
        <v>5510410001</v>
      </c>
    </row>
    <row r="104" spans="1:66" ht="76.5">
      <c r="A104" s="18">
        <v>91</v>
      </c>
      <c r="B104" s="102" t="s">
        <v>497</v>
      </c>
      <c r="C104" s="16" t="s">
        <v>320</v>
      </c>
      <c r="D104" s="16" t="s">
        <v>1888</v>
      </c>
      <c r="E104" s="88" t="s">
        <v>1493</v>
      </c>
      <c r="F104" s="16" t="s">
        <v>111</v>
      </c>
      <c r="G104" s="17" t="s">
        <v>1973</v>
      </c>
      <c r="H104" s="12" t="s">
        <v>1671</v>
      </c>
      <c r="I104" s="12">
        <v>0.8</v>
      </c>
      <c r="J104" s="19">
        <f t="shared" si="10"/>
        <v>209819.99999999997</v>
      </c>
      <c r="K104" s="20">
        <v>234998.4</v>
      </c>
      <c r="L104" s="140">
        <f t="shared" si="9"/>
        <v>167856</v>
      </c>
      <c r="M104" s="103"/>
      <c r="N104" s="144">
        <f t="shared" si="7"/>
        <v>187998.72000000003</v>
      </c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6">
        <v>0.8</v>
      </c>
      <c r="AQ104" s="23">
        <v>187998.7</v>
      </c>
      <c r="AR104" s="103"/>
      <c r="AS104" s="103"/>
      <c r="AT104" s="103"/>
      <c r="AU104" s="103"/>
      <c r="AV104" s="103"/>
      <c r="AW104" s="103"/>
      <c r="AX104" s="24" t="s">
        <v>1567</v>
      </c>
      <c r="AY104" s="17" t="s">
        <v>278</v>
      </c>
      <c r="AZ104" s="10" t="s">
        <v>2047</v>
      </c>
      <c r="BA104" s="103"/>
      <c r="BB104" s="104">
        <v>0</v>
      </c>
      <c r="BC104" s="16" t="s">
        <v>1806</v>
      </c>
      <c r="BD104" s="16" t="s">
        <v>2008</v>
      </c>
      <c r="BE104" s="103"/>
      <c r="BF104" s="16" t="s">
        <v>445</v>
      </c>
      <c r="BG104" s="16" t="s">
        <v>445</v>
      </c>
      <c r="BH104" s="16" t="s">
        <v>446</v>
      </c>
      <c r="BI104" s="16" t="s">
        <v>1570</v>
      </c>
      <c r="BJ104" s="16" t="s">
        <v>1569</v>
      </c>
      <c r="BK104" s="16">
        <v>0</v>
      </c>
      <c r="BL104" s="16"/>
      <c r="BM104" s="12">
        <v>16992</v>
      </c>
      <c r="BN104" s="18">
        <v>5510410001</v>
      </c>
    </row>
    <row r="105" spans="1:66" ht="76.5">
      <c r="A105" s="18">
        <v>92</v>
      </c>
      <c r="B105" s="102" t="s">
        <v>497</v>
      </c>
      <c r="C105" s="16" t="s">
        <v>2006</v>
      </c>
      <c r="D105" s="16" t="s">
        <v>2007</v>
      </c>
      <c r="E105" s="88" t="s">
        <v>1493</v>
      </c>
      <c r="F105" s="16" t="s">
        <v>111</v>
      </c>
      <c r="G105" s="17" t="s">
        <v>1973</v>
      </c>
      <c r="H105" s="12" t="s">
        <v>1671</v>
      </c>
      <c r="I105" s="12">
        <v>0.5</v>
      </c>
      <c r="J105" s="19">
        <f t="shared" si="10"/>
        <v>209819.99999999997</v>
      </c>
      <c r="K105" s="20">
        <v>234998.4</v>
      </c>
      <c r="L105" s="140">
        <f t="shared" si="9"/>
        <v>104909.99999999999</v>
      </c>
      <c r="M105" s="103"/>
      <c r="N105" s="144">
        <f t="shared" si="7"/>
        <v>117499.2</v>
      </c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6">
        <v>0.5</v>
      </c>
      <c r="AQ105" s="23">
        <v>117499.2</v>
      </c>
      <c r="AR105" s="103"/>
      <c r="AS105" s="103"/>
      <c r="AT105" s="103"/>
      <c r="AU105" s="103"/>
      <c r="AV105" s="103"/>
      <c r="AW105" s="103"/>
      <c r="AX105" s="24" t="s">
        <v>1567</v>
      </c>
      <c r="AY105" s="17" t="s">
        <v>278</v>
      </c>
      <c r="AZ105" s="10" t="s">
        <v>2047</v>
      </c>
      <c r="BA105" s="103"/>
      <c r="BB105" s="104">
        <v>0</v>
      </c>
      <c r="BC105" s="16" t="s">
        <v>1806</v>
      </c>
      <c r="BD105" s="16" t="s">
        <v>2008</v>
      </c>
      <c r="BE105" s="103"/>
      <c r="BF105" s="16" t="s">
        <v>445</v>
      </c>
      <c r="BG105" s="16" t="s">
        <v>445</v>
      </c>
      <c r="BH105" s="16" t="s">
        <v>446</v>
      </c>
      <c r="BI105" s="16" t="s">
        <v>1570</v>
      </c>
      <c r="BJ105" s="16" t="s">
        <v>1569</v>
      </c>
      <c r="BK105" s="16">
        <v>0</v>
      </c>
      <c r="BL105" s="16"/>
      <c r="BM105" s="12">
        <v>16992</v>
      </c>
      <c r="BN105" s="18">
        <v>5510410001</v>
      </c>
    </row>
    <row r="106" spans="1:66" ht="76.5">
      <c r="A106" s="18">
        <v>93</v>
      </c>
      <c r="B106" s="102" t="s">
        <v>497</v>
      </c>
      <c r="C106" s="16" t="s">
        <v>321</v>
      </c>
      <c r="D106" s="16" t="s">
        <v>1889</v>
      </c>
      <c r="E106" s="88" t="s">
        <v>1494</v>
      </c>
      <c r="F106" s="16" t="s">
        <v>112</v>
      </c>
      <c r="G106" s="17" t="s">
        <v>1973</v>
      </c>
      <c r="H106" s="12" t="s">
        <v>1671</v>
      </c>
      <c r="I106" s="12">
        <v>0.5</v>
      </c>
      <c r="J106" s="19">
        <f t="shared" si="10"/>
        <v>256189.99999999997</v>
      </c>
      <c r="K106" s="20">
        <v>286932.8</v>
      </c>
      <c r="L106" s="140">
        <f t="shared" si="9"/>
        <v>128094.99999999999</v>
      </c>
      <c r="M106" s="103"/>
      <c r="N106" s="144">
        <f t="shared" si="7"/>
        <v>143466.4</v>
      </c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6">
        <v>0.5</v>
      </c>
      <c r="AQ106" s="23">
        <v>143466.4</v>
      </c>
      <c r="AR106" s="103"/>
      <c r="AS106" s="103"/>
      <c r="AT106" s="103"/>
      <c r="AU106" s="103"/>
      <c r="AV106" s="103"/>
      <c r="AW106" s="103"/>
      <c r="AX106" s="24" t="s">
        <v>1567</v>
      </c>
      <c r="AY106" s="17" t="s">
        <v>278</v>
      </c>
      <c r="AZ106" s="10" t="s">
        <v>2047</v>
      </c>
      <c r="BA106" s="103"/>
      <c r="BB106" s="104">
        <v>0</v>
      </c>
      <c r="BC106" s="16" t="s">
        <v>1806</v>
      </c>
      <c r="BD106" s="16" t="s">
        <v>2008</v>
      </c>
      <c r="BE106" s="103"/>
      <c r="BF106" s="16" t="s">
        <v>445</v>
      </c>
      <c r="BG106" s="16" t="s">
        <v>445</v>
      </c>
      <c r="BH106" s="16" t="s">
        <v>446</v>
      </c>
      <c r="BI106" s="16" t="s">
        <v>1570</v>
      </c>
      <c r="BJ106" s="16" t="s">
        <v>1569</v>
      </c>
      <c r="BK106" s="16">
        <v>0</v>
      </c>
      <c r="BL106" s="16"/>
      <c r="BM106" s="12">
        <v>16992</v>
      </c>
      <c r="BN106" s="18">
        <v>5510410001</v>
      </c>
    </row>
    <row r="107" spans="1:66" ht="76.5">
      <c r="A107" s="18">
        <v>94</v>
      </c>
      <c r="B107" s="102" t="s">
        <v>497</v>
      </c>
      <c r="C107" s="16" t="s">
        <v>322</v>
      </c>
      <c r="D107" s="16" t="s">
        <v>1890</v>
      </c>
      <c r="E107" s="88" t="s">
        <v>1494</v>
      </c>
      <c r="F107" s="16" t="s">
        <v>112</v>
      </c>
      <c r="G107" s="17" t="s">
        <v>1973</v>
      </c>
      <c r="H107" s="12" t="s">
        <v>1671</v>
      </c>
      <c r="I107" s="12">
        <v>0.5</v>
      </c>
      <c r="J107" s="19">
        <f t="shared" si="10"/>
        <v>179899.99999999997</v>
      </c>
      <c r="K107" s="20">
        <v>201488</v>
      </c>
      <c r="L107" s="140">
        <f t="shared" si="9"/>
        <v>89949.99999999999</v>
      </c>
      <c r="M107" s="103"/>
      <c r="N107" s="144">
        <f t="shared" si="7"/>
        <v>100744</v>
      </c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6">
        <v>0.5</v>
      </c>
      <c r="AQ107" s="16">
        <v>100744</v>
      </c>
      <c r="AR107" s="103"/>
      <c r="AS107" s="103"/>
      <c r="AT107" s="103"/>
      <c r="AU107" s="103"/>
      <c r="AV107" s="103"/>
      <c r="AW107" s="103"/>
      <c r="AX107" s="24" t="s">
        <v>1567</v>
      </c>
      <c r="AY107" s="17" t="s">
        <v>278</v>
      </c>
      <c r="AZ107" s="10" t="s">
        <v>2047</v>
      </c>
      <c r="BA107" s="103"/>
      <c r="BB107" s="104">
        <v>0</v>
      </c>
      <c r="BC107" s="16" t="s">
        <v>1806</v>
      </c>
      <c r="BD107" s="16" t="s">
        <v>2008</v>
      </c>
      <c r="BE107" s="103"/>
      <c r="BF107" s="16" t="s">
        <v>445</v>
      </c>
      <c r="BG107" s="16" t="s">
        <v>445</v>
      </c>
      <c r="BH107" s="16" t="s">
        <v>446</v>
      </c>
      <c r="BI107" s="16" t="s">
        <v>1570</v>
      </c>
      <c r="BJ107" s="16" t="s">
        <v>1569</v>
      </c>
      <c r="BK107" s="16">
        <v>0</v>
      </c>
      <c r="BL107" s="16"/>
      <c r="BM107" s="12">
        <v>16992</v>
      </c>
      <c r="BN107" s="18">
        <v>5510410001</v>
      </c>
    </row>
    <row r="108" spans="1:66" ht="76.5">
      <c r="A108" s="18">
        <v>95</v>
      </c>
      <c r="B108" s="102" t="s">
        <v>497</v>
      </c>
      <c r="C108" s="16" t="s">
        <v>323</v>
      </c>
      <c r="D108" s="16" t="s">
        <v>1891</v>
      </c>
      <c r="E108" s="88" t="s">
        <v>1494</v>
      </c>
      <c r="F108" s="16" t="s">
        <v>112</v>
      </c>
      <c r="G108" s="17" t="s">
        <v>1973</v>
      </c>
      <c r="H108" s="12" t="s">
        <v>1671</v>
      </c>
      <c r="I108" s="12">
        <v>0.5</v>
      </c>
      <c r="J108" s="19">
        <f t="shared" si="10"/>
        <v>353110</v>
      </c>
      <c r="K108" s="20">
        <v>395483.2</v>
      </c>
      <c r="L108" s="140">
        <f t="shared" si="9"/>
        <v>176555</v>
      </c>
      <c r="M108" s="103"/>
      <c r="N108" s="144">
        <f t="shared" si="7"/>
        <v>197741.6</v>
      </c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6">
        <v>0.5</v>
      </c>
      <c r="AQ108" s="23">
        <v>197741.6</v>
      </c>
      <c r="AR108" s="103"/>
      <c r="AS108" s="103"/>
      <c r="AT108" s="103"/>
      <c r="AU108" s="103"/>
      <c r="AV108" s="103"/>
      <c r="AW108" s="103"/>
      <c r="AX108" s="24" t="s">
        <v>1567</v>
      </c>
      <c r="AY108" s="17" t="s">
        <v>278</v>
      </c>
      <c r="AZ108" s="10" t="s">
        <v>2047</v>
      </c>
      <c r="BA108" s="103"/>
      <c r="BB108" s="104">
        <v>0</v>
      </c>
      <c r="BC108" s="16" t="s">
        <v>1806</v>
      </c>
      <c r="BD108" s="16" t="s">
        <v>2008</v>
      </c>
      <c r="BE108" s="103"/>
      <c r="BF108" s="16" t="s">
        <v>445</v>
      </c>
      <c r="BG108" s="16" t="s">
        <v>445</v>
      </c>
      <c r="BH108" s="16" t="s">
        <v>446</v>
      </c>
      <c r="BI108" s="16" t="s">
        <v>1570</v>
      </c>
      <c r="BJ108" s="16" t="s">
        <v>1569</v>
      </c>
      <c r="BK108" s="16">
        <v>0</v>
      </c>
      <c r="BL108" s="16"/>
      <c r="BM108" s="12">
        <v>16992</v>
      </c>
      <c r="BN108" s="18">
        <v>5510410001</v>
      </c>
    </row>
    <row r="109" spans="1:66" ht="76.5">
      <c r="A109" s="18">
        <v>96</v>
      </c>
      <c r="B109" s="102" t="s">
        <v>497</v>
      </c>
      <c r="C109" s="16" t="s">
        <v>324</v>
      </c>
      <c r="D109" s="16" t="s">
        <v>1892</v>
      </c>
      <c r="E109" s="88" t="s">
        <v>1494</v>
      </c>
      <c r="F109" s="16" t="s">
        <v>112</v>
      </c>
      <c r="G109" s="17" t="s">
        <v>1973</v>
      </c>
      <c r="H109" s="12" t="s">
        <v>1671</v>
      </c>
      <c r="I109" s="12">
        <v>0.5</v>
      </c>
      <c r="J109" s="19">
        <f t="shared" si="10"/>
        <v>353110</v>
      </c>
      <c r="K109" s="20">
        <v>395483.2</v>
      </c>
      <c r="L109" s="140">
        <f t="shared" si="9"/>
        <v>176555</v>
      </c>
      <c r="M109" s="103"/>
      <c r="N109" s="144">
        <f t="shared" si="7"/>
        <v>197741.6</v>
      </c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6">
        <v>0.5</v>
      </c>
      <c r="AQ109" s="23">
        <v>197741.6</v>
      </c>
      <c r="AR109" s="103"/>
      <c r="AS109" s="103"/>
      <c r="AT109" s="103"/>
      <c r="AU109" s="103"/>
      <c r="AV109" s="103"/>
      <c r="AW109" s="103"/>
      <c r="AX109" s="24" t="s">
        <v>1567</v>
      </c>
      <c r="AY109" s="17" t="s">
        <v>278</v>
      </c>
      <c r="AZ109" s="10" t="s">
        <v>2047</v>
      </c>
      <c r="BA109" s="103"/>
      <c r="BB109" s="104">
        <v>0</v>
      </c>
      <c r="BC109" s="16" t="s">
        <v>1806</v>
      </c>
      <c r="BD109" s="16" t="s">
        <v>2008</v>
      </c>
      <c r="BE109" s="103"/>
      <c r="BF109" s="16" t="s">
        <v>445</v>
      </c>
      <c r="BG109" s="16" t="s">
        <v>445</v>
      </c>
      <c r="BH109" s="16" t="s">
        <v>446</v>
      </c>
      <c r="BI109" s="16" t="s">
        <v>1570</v>
      </c>
      <c r="BJ109" s="16" t="s">
        <v>1569</v>
      </c>
      <c r="BK109" s="16">
        <v>0</v>
      </c>
      <c r="BL109" s="16"/>
      <c r="BM109" s="12">
        <v>16992</v>
      </c>
      <c r="BN109" s="18">
        <v>5510410001</v>
      </c>
    </row>
    <row r="110" spans="1:66" ht="156" customHeight="1">
      <c r="A110" s="18">
        <v>97</v>
      </c>
      <c r="B110" s="102" t="s">
        <v>498</v>
      </c>
      <c r="C110" s="16" t="s">
        <v>325</v>
      </c>
      <c r="D110" s="16" t="s">
        <v>1893</v>
      </c>
      <c r="E110" s="88" t="s">
        <v>1495</v>
      </c>
      <c r="F110" s="16" t="s">
        <v>2212</v>
      </c>
      <c r="G110" s="17" t="s">
        <v>1973</v>
      </c>
      <c r="H110" s="12" t="s">
        <v>1671</v>
      </c>
      <c r="I110" s="12">
        <v>0.05</v>
      </c>
      <c r="J110" s="19">
        <f t="shared" si="10"/>
        <v>321799.99999999994</v>
      </c>
      <c r="K110" s="20">
        <v>360416</v>
      </c>
      <c r="L110" s="140">
        <f t="shared" si="9"/>
        <v>16089.999999999998</v>
      </c>
      <c r="M110" s="103"/>
      <c r="N110" s="144">
        <f t="shared" si="7"/>
        <v>18020.8</v>
      </c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6">
        <v>0.05</v>
      </c>
      <c r="AQ110" s="23">
        <v>18020.8</v>
      </c>
      <c r="AR110" s="103"/>
      <c r="AS110" s="103"/>
      <c r="AT110" s="103"/>
      <c r="AU110" s="103"/>
      <c r="AV110" s="103"/>
      <c r="AW110" s="103"/>
      <c r="AX110" s="24" t="s">
        <v>1764</v>
      </c>
      <c r="AY110" s="17" t="s">
        <v>278</v>
      </c>
      <c r="AZ110" s="10" t="s">
        <v>2047</v>
      </c>
      <c r="BA110" s="103"/>
      <c r="BB110" s="104">
        <v>0</v>
      </c>
      <c r="BC110" s="16" t="s">
        <v>1806</v>
      </c>
      <c r="BD110" s="16" t="s">
        <v>2008</v>
      </c>
      <c r="BE110" s="103"/>
      <c r="BF110" s="16" t="s">
        <v>445</v>
      </c>
      <c r="BG110" s="16" t="s">
        <v>445</v>
      </c>
      <c r="BH110" s="16" t="s">
        <v>446</v>
      </c>
      <c r="BI110" s="16" t="s">
        <v>1570</v>
      </c>
      <c r="BJ110" s="16" t="s">
        <v>1569</v>
      </c>
      <c r="BK110" s="16">
        <v>0</v>
      </c>
      <c r="BL110" s="16"/>
      <c r="BM110" s="12">
        <v>16992</v>
      </c>
      <c r="BN110" s="18">
        <v>5510410001</v>
      </c>
    </row>
    <row r="111" spans="1:66" ht="140.25">
      <c r="A111" s="18">
        <v>98</v>
      </c>
      <c r="B111" s="102" t="s">
        <v>499</v>
      </c>
      <c r="C111" s="16" t="s">
        <v>326</v>
      </c>
      <c r="D111" s="16" t="s">
        <v>1894</v>
      </c>
      <c r="E111" s="88" t="s">
        <v>1496</v>
      </c>
      <c r="F111" s="16" t="s">
        <v>2213</v>
      </c>
      <c r="G111" s="17" t="s">
        <v>1973</v>
      </c>
      <c r="H111" s="12" t="s">
        <v>1671</v>
      </c>
      <c r="I111" s="12">
        <v>0.05</v>
      </c>
      <c r="J111" s="19">
        <f t="shared" si="10"/>
        <v>321799.99999999994</v>
      </c>
      <c r="K111" s="20">
        <v>360416</v>
      </c>
      <c r="L111" s="140">
        <f t="shared" si="9"/>
        <v>16089.999999999998</v>
      </c>
      <c r="M111" s="103"/>
      <c r="N111" s="144">
        <f t="shared" si="7"/>
        <v>18020.8</v>
      </c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6">
        <v>0.05</v>
      </c>
      <c r="AQ111" s="23">
        <v>18020.8</v>
      </c>
      <c r="AR111" s="103"/>
      <c r="AS111" s="103"/>
      <c r="AT111" s="103"/>
      <c r="AU111" s="103"/>
      <c r="AV111" s="103"/>
      <c r="AW111" s="103"/>
      <c r="AX111" s="24" t="s">
        <v>1764</v>
      </c>
      <c r="AY111" s="17" t="s">
        <v>278</v>
      </c>
      <c r="AZ111" s="10" t="s">
        <v>2047</v>
      </c>
      <c r="BA111" s="103"/>
      <c r="BB111" s="104">
        <v>0</v>
      </c>
      <c r="BC111" s="16" t="s">
        <v>1806</v>
      </c>
      <c r="BD111" s="16" t="s">
        <v>2008</v>
      </c>
      <c r="BE111" s="103"/>
      <c r="BF111" s="16" t="s">
        <v>445</v>
      </c>
      <c r="BG111" s="16" t="s">
        <v>445</v>
      </c>
      <c r="BH111" s="16" t="s">
        <v>446</v>
      </c>
      <c r="BI111" s="16" t="s">
        <v>1570</v>
      </c>
      <c r="BJ111" s="16" t="s">
        <v>1569</v>
      </c>
      <c r="BK111" s="16">
        <v>0</v>
      </c>
      <c r="BL111" s="16"/>
      <c r="BM111" s="12">
        <v>16992</v>
      </c>
      <c r="BN111" s="18">
        <v>5510410001</v>
      </c>
    </row>
    <row r="112" spans="1:66" ht="140.25">
      <c r="A112" s="18">
        <v>99</v>
      </c>
      <c r="B112" s="102" t="s">
        <v>500</v>
      </c>
      <c r="C112" s="16" t="s">
        <v>1112</v>
      </c>
      <c r="D112" s="16" t="s">
        <v>1895</v>
      </c>
      <c r="E112" s="88" t="s">
        <v>1497</v>
      </c>
      <c r="F112" s="16" t="s">
        <v>2214</v>
      </c>
      <c r="G112" s="17" t="s">
        <v>1973</v>
      </c>
      <c r="H112" s="12" t="s">
        <v>1671</v>
      </c>
      <c r="I112" s="12">
        <v>0.05</v>
      </c>
      <c r="J112" s="19">
        <f t="shared" si="10"/>
        <v>321799.99999999994</v>
      </c>
      <c r="K112" s="20">
        <v>360416</v>
      </c>
      <c r="L112" s="140">
        <f t="shared" si="9"/>
        <v>16089.999999999998</v>
      </c>
      <c r="M112" s="103"/>
      <c r="N112" s="144">
        <f t="shared" si="7"/>
        <v>18020.8</v>
      </c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6">
        <v>0.05</v>
      </c>
      <c r="AQ112" s="23">
        <v>18020.8</v>
      </c>
      <c r="AR112" s="103"/>
      <c r="AS112" s="103"/>
      <c r="AT112" s="103"/>
      <c r="AU112" s="103"/>
      <c r="AV112" s="103"/>
      <c r="AW112" s="103"/>
      <c r="AX112" s="24" t="s">
        <v>1764</v>
      </c>
      <c r="AY112" s="17" t="s">
        <v>278</v>
      </c>
      <c r="AZ112" s="10" t="s">
        <v>2047</v>
      </c>
      <c r="BA112" s="103"/>
      <c r="BB112" s="104">
        <v>0</v>
      </c>
      <c r="BC112" s="16" t="s">
        <v>1806</v>
      </c>
      <c r="BD112" s="16" t="s">
        <v>2008</v>
      </c>
      <c r="BE112" s="103"/>
      <c r="BF112" s="16" t="s">
        <v>445</v>
      </c>
      <c r="BG112" s="16" t="s">
        <v>445</v>
      </c>
      <c r="BH112" s="16" t="s">
        <v>446</v>
      </c>
      <c r="BI112" s="16" t="s">
        <v>1570</v>
      </c>
      <c r="BJ112" s="16" t="s">
        <v>1569</v>
      </c>
      <c r="BK112" s="16">
        <v>0</v>
      </c>
      <c r="BL112" s="16"/>
      <c r="BM112" s="12">
        <v>16992</v>
      </c>
      <c r="BN112" s="18">
        <v>5510410001</v>
      </c>
    </row>
    <row r="113" spans="1:66" ht="63.75">
      <c r="A113" s="18">
        <v>100</v>
      </c>
      <c r="B113" s="102" t="s">
        <v>501</v>
      </c>
      <c r="C113" s="16" t="s">
        <v>1404</v>
      </c>
      <c r="D113" s="16" t="s">
        <v>1896</v>
      </c>
      <c r="E113" s="88" t="s">
        <v>1498</v>
      </c>
      <c r="F113" s="16" t="s">
        <v>2215</v>
      </c>
      <c r="G113" s="17" t="s">
        <v>1973</v>
      </c>
      <c r="H113" s="12" t="s">
        <v>1672</v>
      </c>
      <c r="I113" s="12">
        <v>10</v>
      </c>
      <c r="J113" s="19">
        <f t="shared" si="10"/>
        <v>15929.2</v>
      </c>
      <c r="K113" s="20">
        <v>17840.704</v>
      </c>
      <c r="L113" s="140">
        <f t="shared" si="9"/>
        <v>159292</v>
      </c>
      <c r="M113" s="103"/>
      <c r="N113" s="144">
        <f t="shared" si="7"/>
        <v>178407.04</v>
      </c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6">
        <v>10</v>
      </c>
      <c r="AQ113" s="16">
        <v>178407</v>
      </c>
      <c r="AR113" s="103"/>
      <c r="AS113" s="103"/>
      <c r="AT113" s="103"/>
      <c r="AU113" s="103"/>
      <c r="AV113" s="103"/>
      <c r="AW113" s="103"/>
      <c r="AX113" s="24" t="s">
        <v>1765</v>
      </c>
      <c r="AY113" s="17" t="s">
        <v>278</v>
      </c>
      <c r="AZ113" s="10" t="s">
        <v>2047</v>
      </c>
      <c r="BA113" s="103"/>
      <c r="BB113" s="104">
        <v>0</v>
      </c>
      <c r="BC113" s="16" t="s">
        <v>1806</v>
      </c>
      <c r="BD113" s="16" t="s">
        <v>2012</v>
      </c>
      <c r="BE113" s="103"/>
      <c r="BF113" s="16" t="s">
        <v>445</v>
      </c>
      <c r="BG113" s="16" t="s">
        <v>445</v>
      </c>
      <c r="BH113" s="16" t="s">
        <v>446</v>
      </c>
      <c r="BI113" s="16" t="s">
        <v>1568</v>
      </c>
      <c r="BJ113" s="16" t="s">
        <v>1569</v>
      </c>
      <c r="BK113" s="16">
        <v>100</v>
      </c>
      <c r="BL113" s="16"/>
      <c r="BM113" s="12">
        <v>11343</v>
      </c>
      <c r="BN113" s="18">
        <v>5510410001</v>
      </c>
    </row>
    <row r="114" spans="1:66" ht="196.5" customHeight="1">
      <c r="A114" s="18">
        <v>101</v>
      </c>
      <c r="B114" s="102" t="s">
        <v>502</v>
      </c>
      <c r="C114" s="16" t="s">
        <v>1897</v>
      </c>
      <c r="D114" s="16" t="s">
        <v>1897</v>
      </c>
      <c r="E114" s="88" t="s">
        <v>1499</v>
      </c>
      <c r="F114" s="16" t="s">
        <v>1854</v>
      </c>
      <c r="G114" s="17" t="s">
        <v>1973</v>
      </c>
      <c r="H114" s="12" t="s">
        <v>1671</v>
      </c>
      <c r="I114" s="12">
        <v>5</v>
      </c>
      <c r="J114" s="19">
        <f t="shared" si="10"/>
        <v>13979.999999999998</v>
      </c>
      <c r="K114" s="20">
        <v>15657.6</v>
      </c>
      <c r="L114" s="140">
        <f t="shared" si="9"/>
        <v>69899.99999999999</v>
      </c>
      <c r="M114" s="103"/>
      <c r="N114" s="144">
        <f t="shared" si="7"/>
        <v>78287.99999999999</v>
      </c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6">
        <v>5</v>
      </c>
      <c r="AQ114" s="16">
        <v>78288</v>
      </c>
      <c r="AR114" s="103"/>
      <c r="AS114" s="103"/>
      <c r="AT114" s="103"/>
      <c r="AU114" s="103"/>
      <c r="AV114" s="103"/>
      <c r="AW114" s="103"/>
      <c r="AX114" s="24" t="s">
        <v>2184</v>
      </c>
      <c r="AY114" s="17" t="s">
        <v>278</v>
      </c>
      <c r="AZ114" s="10" t="s">
        <v>2047</v>
      </c>
      <c r="BA114" s="103"/>
      <c r="BB114" s="104">
        <v>0</v>
      </c>
      <c r="BC114" s="16" t="s">
        <v>1806</v>
      </c>
      <c r="BD114" s="16" t="s">
        <v>2012</v>
      </c>
      <c r="BE114" s="103"/>
      <c r="BF114" s="16" t="s">
        <v>445</v>
      </c>
      <c r="BG114" s="16" t="s">
        <v>445</v>
      </c>
      <c r="BH114" s="16" t="s">
        <v>446</v>
      </c>
      <c r="BI114" s="16" t="s">
        <v>1570</v>
      </c>
      <c r="BJ114" s="16" t="s">
        <v>1569</v>
      </c>
      <c r="BK114" s="16">
        <v>0</v>
      </c>
      <c r="BL114" s="16"/>
      <c r="BM114" s="12">
        <v>16992</v>
      </c>
      <c r="BN114" s="18">
        <v>5510410001</v>
      </c>
    </row>
    <row r="115" spans="1:66" ht="63.75">
      <c r="A115" s="18">
        <v>102</v>
      </c>
      <c r="B115" s="105">
        <v>40885</v>
      </c>
      <c r="C115" s="16" t="s">
        <v>1405</v>
      </c>
      <c r="D115" s="16" t="s">
        <v>1898</v>
      </c>
      <c r="E115" s="88" t="s">
        <v>1500</v>
      </c>
      <c r="F115" s="16" t="s">
        <v>1855</v>
      </c>
      <c r="G115" s="17" t="s">
        <v>1973</v>
      </c>
      <c r="H115" s="12" t="s">
        <v>1671</v>
      </c>
      <c r="I115" s="12">
        <v>5.1</v>
      </c>
      <c r="J115" s="19">
        <f t="shared" si="10"/>
        <v>357.14</v>
      </c>
      <c r="K115" s="20">
        <v>399.9968</v>
      </c>
      <c r="L115" s="140">
        <f t="shared" si="9"/>
        <v>1821.4139999999998</v>
      </c>
      <c r="M115" s="103"/>
      <c r="N115" s="144">
        <f t="shared" si="7"/>
        <v>2039.9836799999998</v>
      </c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6">
        <v>5.1</v>
      </c>
      <c r="AQ115" s="23">
        <f>AP115*K115</f>
        <v>2039.9836799999998</v>
      </c>
      <c r="AR115" s="103"/>
      <c r="AS115" s="103"/>
      <c r="AT115" s="103"/>
      <c r="AU115" s="103"/>
      <c r="AV115" s="103"/>
      <c r="AW115" s="103"/>
      <c r="AX115" s="24" t="s">
        <v>1766</v>
      </c>
      <c r="AY115" s="17" t="s">
        <v>278</v>
      </c>
      <c r="AZ115" s="10" t="s">
        <v>2047</v>
      </c>
      <c r="BA115" s="103"/>
      <c r="BB115" s="104">
        <v>0</v>
      </c>
      <c r="BC115" s="16" t="s">
        <v>1806</v>
      </c>
      <c r="BD115" s="16" t="s">
        <v>2012</v>
      </c>
      <c r="BE115" s="103"/>
      <c r="BF115" s="16" t="s">
        <v>445</v>
      </c>
      <c r="BG115" s="16" t="s">
        <v>445</v>
      </c>
      <c r="BH115" s="16" t="s">
        <v>446</v>
      </c>
      <c r="BI115" s="16" t="s">
        <v>1568</v>
      </c>
      <c r="BJ115" s="16" t="s">
        <v>1569</v>
      </c>
      <c r="BK115" s="16">
        <v>100</v>
      </c>
      <c r="BL115" s="16"/>
      <c r="BM115" s="12">
        <v>16992</v>
      </c>
      <c r="BN115" s="18">
        <v>5510410001</v>
      </c>
    </row>
    <row r="116" spans="1:66" ht="204">
      <c r="A116" s="18">
        <v>103</v>
      </c>
      <c r="B116" s="102" t="s">
        <v>503</v>
      </c>
      <c r="C116" s="16" t="s">
        <v>1899</v>
      </c>
      <c r="D116" s="16" t="s">
        <v>1899</v>
      </c>
      <c r="E116" s="88" t="s">
        <v>1501</v>
      </c>
      <c r="F116" s="16" t="s">
        <v>963</v>
      </c>
      <c r="G116" s="17" t="s">
        <v>1973</v>
      </c>
      <c r="H116" s="12" t="s">
        <v>1673</v>
      </c>
      <c r="I116" s="12">
        <v>2000</v>
      </c>
      <c r="J116" s="19">
        <f t="shared" si="10"/>
        <v>74.53</v>
      </c>
      <c r="K116" s="20">
        <v>83.4736</v>
      </c>
      <c r="L116" s="140">
        <f t="shared" si="9"/>
        <v>149060</v>
      </c>
      <c r="M116" s="103"/>
      <c r="N116" s="144">
        <f t="shared" si="7"/>
        <v>166947.2</v>
      </c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6">
        <v>2000</v>
      </c>
      <c r="AQ116" s="23">
        <v>166947.2</v>
      </c>
      <c r="AR116" s="103"/>
      <c r="AS116" s="103"/>
      <c r="AT116" s="103"/>
      <c r="AU116" s="103"/>
      <c r="AV116" s="103"/>
      <c r="AW116" s="103"/>
      <c r="AX116" s="24" t="s">
        <v>1765</v>
      </c>
      <c r="AY116" s="17" t="s">
        <v>278</v>
      </c>
      <c r="AZ116" s="10" t="s">
        <v>2047</v>
      </c>
      <c r="BA116" s="103"/>
      <c r="BB116" s="104">
        <v>0</v>
      </c>
      <c r="BC116" s="16" t="s">
        <v>1806</v>
      </c>
      <c r="BD116" s="16" t="s">
        <v>2012</v>
      </c>
      <c r="BE116" s="103"/>
      <c r="BF116" s="16" t="s">
        <v>445</v>
      </c>
      <c r="BG116" s="16" t="s">
        <v>445</v>
      </c>
      <c r="BH116" s="16" t="s">
        <v>446</v>
      </c>
      <c r="BI116" s="16" t="s">
        <v>1568</v>
      </c>
      <c r="BJ116" s="16" t="s">
        <v>1569</v>
      </c>
      <c r="BK116" s="16">
        <v>100</v>
      </c>
      <c r="BL116" s="16"/>
      <c r="BM116" s="35" t="s">
        <v>402</v>
      </c>
      <c r="BN116" s="18">
        <v>5510410001</v>
      </c>
    </row>
    <row r="117" spans="1:66" ht="89.25">
      <c r="A117" s="18">
        <v>104</v>
      </c>
      <c r="B117" s="105">
        <v>40870</v>
      </c>
      <c r="C117" s="16" t="s">
        <v>1406</v>
      </c>
      <c r="D117" s="16" t="s">
        <v>1900</v>
      </c>
      <c r="E117" s="88" t="s">
        <v>1502</v>
      </c>
      <c r="F117" s="16" t="s">
        <v>964</v>
      </c>
      <c r="G117" s="17" t="s">
        <v>1973</v>
      </c>
      <c r="H117" s="12" t="s">
        <v>1673</v>
      </c>
      <c r="I117" s="12">
        <v>250</v>
      </c>
      <c r="J117" s="19">
        <f t="shared" si="10"/>
        <v>596.49</v>
      </c>
      <c r="K117" s="20">
        <v>668.0688</v>
      </c>
      <c r="L117" s="140">
        <f t="shared" si="9"/>
        <v>149122.5</v>
      </c>
      <c r="M117" s="103"/>
      <c r="N117" s="144">
        <f t="shared" si="7"/>
        <v>167017.2</v>
      </c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6">
        <v>250</v>
      </c>
      <c r="AQ117" s="23">
        <v>167017.2</v>
      </c>
      <c r="AR117" s="103"/>
      <c r="AS117" s="103"/>
      <c r="AT117" s="103"/>
      <c r="AU117" s="103"/>
      <c r="AV117" s="103"/>
      <c r="AW117" s="103"/>
      <c r="AX117" s="24" t="s">
        <v>814</v>
      </c>
      <c r="AY117" s="17" t="s">
        <v>278</v>
      </c>
      <c r="AZ117" s="10" t="s">
        <v>2047</v>
      </c>
      <c r="BA117" s="103"/>
      <c r="BB117" s="104">
        <v>0</v>
      </c>
      <c r="BC117" s="16" t="s">
        <v>1806</v>
      </c>
      <c r="BD117" s="16" t="s">
        <v>2012</v>
      </c>
      <c r="BE117" s="103"/>
      <c r="BF117" s="16" t="s">
        <v>445</v>
      </c>
      <c r="BG117" s="16" t="s">
        <v>445</v>
      </c>
      <c r="BH117" s="16" t="s">
        <v>446</v>
      </c>
      <c r="BI117" s="16" t="s">
        <v>1568</v>
      </c>
      <c r="BJ117" s="16" t="s">
        <v>1569</v>
      </c>
      <c r="BK117" s="16">
        <v>75</v>
      </c>
      <c r="BL117" s="16"/>
      <c r="BM117" s="35" t="s">
        <v>402</v>
      </c>
      <c r="BN117" s="18">
        <v>5510410001</v>
      </c>
    </row>
    <row r="118" spans="1:66" ht="89.25">
      <c r="A118" s="18">
        <v>105</v>
      </c>
      <c r="B118" s="102" t="s">
        <v>503</v>
      </c>
      <c r="C118" s="16" t="s">
        <v>1901</v>
      </c>
      <c r="D118" s="16" t="s">
        <v>1901</v>
      </c>
      <c r="E118" s="88" t="s">
        <v>1503</v>
      </c>
      <c r="F118" s="16" t="s">
        <v>965</v>
      </c>
      <c r="G118" s="17" t="s">
        <v>1973</v>
      </c>
      <c r="H118" s="12" t="s">
        <v>1673</v>
      </c>
      <c r="I118" s="12">
        <v>60</v>
      </c>
      <c r="J118" s="19">
        <f t="shared" si="10"/>
        <v>403.85999999999996</v>
      </c>
      <c r="K118" s="20">
        <v>452.3232</v>
      </c>
      <c r="L118" s="140">
        <f t="shared" si="9"/>
        <v>24231.6</v>
      </c>
      <c r="M118" s="103"/>
      <c r="N118" s="144">
        <f t="shared" si="7"/>
        <v>27139.392</v>
      </c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6">
        <v>60</v>
      </c>
      <c r="AQ118" s="23">
        <v>27139.4</v>
      </c>
      <c r="AR118" s="103"/>
      <c r="AS118" s="103"/>
      <c r="AT118" s="103"/>
      <c r="AU118" s="103"/>
      <c r="AV118" s="103"/>
      <c r="AW118" s="103"/>
      <c r="AX118" s="24" t="s">
        <v>282</v>
      </c>
      <c r="AY118" s="17" t="s">
        <v>278</v>
      </c>
      <c r="AZ118" s="10" t="s">
        <v>2047</v>
      </c>
      <c r="BA118" s="103"/>
      <c r="BB118" s="104">
        <v>0</v>
      </c>
      <c r="BC118" s="16" t="s">
        <v>1806</v>
      </c>
      <c r="BD118" s="16" t="s">
        <v>2012</v>
      </c>
      <c r="BE118" s="103"/>
      <c r="BF118" s="16" t="s">
        <v>445</v>
      </c>
      <c r="BG118" s="16" t="s">
        <v>445</v>
      </c>
      <c r="BH118" s="16" t="s">
        <v>446</v>
      </c>
      <c r="BI118" s="16" t="s">
        <v>1570</v>
      </c>
      <c r="BJ118" s="16" t="s">
        <v>1569</v>
      </c>
      <c r="BK118" s="16">
        <v>0</v>
      </c>
      <c r="BL118" s="16"/>
      <c r="BM118" s="35" t="s">
        <v>402</v>
      </c>
      <c r="BN118" s="18">
        <v>5510410001</v>
      </c>
    </row>
    <row r="119" spans="1:66" ht="178.5">
      <c r="A119" s="18">
        <v>106</v>
      </c>
      <c r="B119" s="102" t="s">
        <v>504</v>
      </c>
      <c r="C119" s="16" t="s">
        <v>1902</v>
      </c>
      <c r="D119" s="16" t="s">
        <v>1902</v>
      </c>
      <c r="E119" s="88" t="s">
        <v>1504</v>
      </c>
      <c r="F119" s="16" t="s">
        <v>2041</v>
      </c>
      <c r="G119" s="17" t="s">
        <v>1973</v>
      </c>
      <c r="H119" s="12" t="s">
        <v>1673</v>
      </c>
      <c r="I119" s="12">
        <v>25</v>
      </c>
      <c r="J119" s="19">
        <f t="shared" si="10"/>
        <v>1415.9199999999998</v>
      </c>
      <c r="K119" s="20">
        <v>1585.8304</v>
      </c>
      <c r="L119" s="140">
        <f t="shared" si="9"/>
        <v>35397.99999999999</v>
      </c>
      <c r="M119" s="103"/>
      <c r="N119" s="144">
        <f t="shared" si="7"/>
        <v>39645.759999999995</v>
      </c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6">
        <v>25</v>
      </c>
      <c r="AQ119" s="23">
        <v>39645.8</v>
      </c>
      <c r="AR119" s="103"/>
      <c r="AS119" s="103"/>
      <c r="AT119" s="103"/>
      <c r="AU119" s="103"/>
      <c r="AV119" s="103"/>
      <c r="AW119" s="103"/>
      <c r="AX119" s="24" t="s">
        <v>1767</v>
      </c>
      <c r="AY119" s="17" t="s">
        <v>278</v>
      </c>
      <c r="AZ119" s="10" t="s">
        <v>2047</v>
      </c>
      <c r="BA119" s="103"/>
      <c r="BB119" s="104">
        <v>0</v>
      </c>
      <c r="BC119" s="16" t="s">
        <v>1806</v>
      </c>
      <c r="BD119" s="16" t="s">
        <v>2012</v>
      </c>
      <c r="BE119" s="103"/>
      <c r="BF119" s="16" t="s">
        <v>445</v>
      </c>
      <c r="BG119" s="16" t="s">
        <v>445</v>
      </c>
      <c r="BH119" s="16" t="s">
        <v>446</v>
      </c>
      <c r="BI119" s="16" t="s">
        <v>1572</v>
      </c>
      <c r="BJ119" s="16" t="s">
        <v>1569</v>
      </c>
      <c r="BK119" s="16">
        <v>75</v>
      </c>
      <c r="BL119" s="16"/>
      <c r="BM119" s="35" t="s">
        <v>402</v>
      </c>
      <c r="BN119" s="18">
        <v>5510410001</v>
      </c>
    </row>
    <row r="120" spans="1:66" ht="230.25" customHeight="1">
      <c r="A120" s="18">
        <v>107</v>
      </c>
      <c r="B120" s="102" t="s">
        <v>504</v>
      </c>
      <c r="C120" s="16" t="s">
        <v>1903</v>
      </c>
      <c r="D120" s="16" t="s">
        <v>1903</v>
      </c>
      <c r="E120" s="88" t="s">
        <v>1505</v>
      </c>
      <c r="F120" s="16" t="s">
        <v>2042</v>
      </c>
      <c r="G120" s="17" t="s">
        <v>1973</v>
      </c>
      <c r="H120" s="12" t="s">
        <v>1673</v>
      </c>
      <c r="I120" s="12">
        <v>25</v>
      </c>
      <c r="J120" s="19">
        <f t="shared" si="10"/>
        <v>574.2499999999999</v>
      </c>
      <c r="K120" s="20">
        <v>643.16</v>
      </c>
      <c r="L120" s="140">
        <f t="shared" si="9"/>
        <v>14356.249999999996</v>
      </c>
      <c r="M120" s="103"/>
      <c r="N120" s="144">
        <f t="shared" si="7"/>
        <v>16078.999999999998</v>
      </c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6">
        <v>25</v>
      </c>
      <c r="AQ120" s="16">
        <v>16079</v>
      </c>
      <c r="AR120" s="103"/>
      <c r="AS120" s="103"/>
      <c r="AT120" s="103"/>
      <c r="AU120" s="103"/>
      <c r="AV120" s="103"/>
      <c r="AW120" s="103"/>
      <c r="AX120" s="24" t="s">
        <v>1767</v>
      </c>
      <c r="AY120" s="17" t="s">
        <v>278</v>
      </c>
      <c r="AZ120" s="10" t="s">
        <v>2047</v>
      </c>
      <c r="BA120" s="103"/>
      <c r="BB120" s="104">
        <v>0</v>
      </c>
      <c r="BC120" s="16" t="s">
        <v>1806</v>
      </c>
      <c r="BD120" s="16" t="s">
        <v>2012</v>
      </c>
      <c r="BE120" s="103"/>
      <c r="BF120" s="16" t="s">
        <v>445</v>
      </c>
      <c r="BG120" s="16" t="s">
        <v>445</v>
      </c>
      <c r="BH120" s="16" t="s">
        <v>446</v>
      </c>
      <c r="BI120" s="16" t="s">
        <v>1572</v>
      </c>
      <c r="BJ120" s="16" t="s">
        <v>1569</v>
      </c>
      <c r="BK120" s="16">
        <v>75</v>
      </c>
      <c r="BL120" s="16"/>
      <c r="BM120" s="35" t="s">
        <v>402</v>
      </c>
      <c r="BN120" s="18">
        <v>5510410001</v>
      </c>
    </row>
    <row r="121" spans="1:66" ht="63.75">
      <c r="A121" s="18">
        <v>108</v>
      </c>
      <c r="B121" s="105">
        <v>40870</v>
      </c>
      <c r="C121" s="16" t="s">
        <v>1407</v>
      </c>
      <c r="D121" s="16" t="s">
        <v>1904</v>
      </c>
      <c r="E121" s="88" t="s">
        <v>1506</v>
      </c>
      <c r="F121" s="16" t="s">
        <v>2043</v>
      </c>
      <c r="G121" s="17" t="s">
        <v>1973</v>
      </c>
      <c r="H121" s="12" t="s">
        <v>1673</v>
      </c>
      <c r="I121" s="12">
        <v>100</v>
      </c>
      <c r="J121" s="19">
        <f t="shared" si="10"/>
        <v>3097.3599999999997</v>
      </c>
      <c r="K121" s="20">
        <v>3469.0432</v>
      </c>
      <c r="L121" s="140">
        <f t="shared" si="9"/>
        <v>309735.99999999994</v>
      </c>
      <c r="M121" s="103"/>
      <c r="N121" s="144">
        <f t="shared" si="7"/>
        <v>346904.31999999995</v>
      </c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6">
        <v>100</v>
      </c>
      <c r="AQ121" s="23">
        <v>346904.3</v>
      </c>
      <c r="AR121" s="103"/>
      <c r="AS121" s="103"/>
      <c r="AT121" s="103"/>
      <c r="AU121" s="103"/>
      <c r="AV121" s="103"/>
      <c r="AW121" s="103"/>
      <c r="AX121" s="24" t="s">
        <v>1768</v>
      </c>
      <c r="AY121" s="17" t="s">
        <v>278</v>
      </c>
      <c r="AZ121" s="10" t="s">
        <v>2047</v>
      </c>
      <c r="BA121" s="103"/>
      <c r="BB121" s="104">
        <v>0</v>
      </c>
      <c r="BC121" s="16" t="s">
        <v>1806</v>
      </c>
      <c r="BD121" s="16" t="s">
        <v>2012</v>
      </c>
      <c r="BE121" s="103"/>
      <c r="BF121" s="16" t="s">
        <v>445</v>
      </c>
      <c r="BG121" s="16" t="s">
        <v>445</v>
      </c>
      <c r="BH121" s="16" t="s">
        <v>446</v>
      </c>
      <c r="BI121" s="16" t="s">
        <v>1570</v>
      </c>
      <c r="BJ121" s="16" t="s">
        <v>1569</v>
      </c>
      <c r="BK121" s="16">
        <v>0</v>
      </c>
      <c r="BL121" s="16"/>
      <c r="BM121" s="35" t="s">
        <v>402</v>
      </c>
      <c r="BN121" s="18">
        <v>5510410001</v>
      </c>
    </row>
    <row r="122" spans="1:66" ht="63.75">
      <c r="A122" s="18">
        <v>109</v>
      </c>
      <c r="B122" s="102" t="s">
        <v>505</v>
      </c>
      <c r="C122" s="16" t="s">
        <v>1408</v>
      </c>
      <c r="D122" s="16" t="s">
        <v>1905</v>
      </c>
      <c r="E122" s="16" t="s">
        <v>2044</v>
      </c>
      <c r="F122" s="16" t="s">
        <v>2044</v>
      </c>
      <c r="G122" s="17" t="s">
        <v>1973</v>
      </c>
      <c r="H122" s="12" t="s">
        <v>1674</v>
      </c>
      <c r="I122" s="12">
        <v>3</v>
      </c>
      <c r="J122" s="19">
        <f t="shared" si="10"/>
        <v>1447.37</v>
      </c>
      <c r="K122" s="20">
        <v>1621.0544</v>
      </c>
      <c r="L122" s="140">
        <f t="shared" si="9"/>
        <v>4342.11</v>
      </c>
      <c r="M122" s="103"/>
      <c r="N122" s="144">
        <f t="shared" si="7"/>
        <v>4863.1632</v>
      </c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6">
        <v>3</v>
      </c>
      <c r="AQ122" s="23">
        <v>4863.2</v>
      </c>
      <c r="AR122" s="103"/>
      <c r="AS122" s="103"/>
      <c r="AT122" s="103"/>
      <c r="AU122" s="103"/>
      <c r="AV122" s="103"/>
      <c r="AW122" s="103"/>
      <c r="AX122" s="24" t="s">
        <v>1565</v>
      </c>
      <c r="AY122" s="17" t="s">
        <v>278</v>
      </c>
      <c r="AZ122" s="10" t="s">
        <v>2047</v>
      </c>
      <c r="BA122" s="103"/>
      <c r="BB122" s="104">
        <v>0</v>
      </c>
      <c r="BC122" s="16" t="s">
        <v>1806</v>
      </c>
      <c r="BD122" s="16" t="s">
        <v>2012</v>
      </c>
      <c r="BE122" s="103"/>
      <c r="BF122" s="16" t="s">
        <v>445</v>
      </c>
      <c r="BG122" s="16" t="s">
        <v>445</v>
      </c>
      <c r="BH122" s="16" t="s">
        <v>446</v>
      </c>
      <c r="BI122" s="16" t="s">
        <v>1572</v>
      </c>
      <c r="BJ122" s="16" t="s">
        <v>1569</v>
      </c>
      <c r="BK122" s="16">
        <v>75</v>
      </c>
      <c r="BL122" s="16"/>
      <c r="BM122" s="12">
        <v>625332</v>
      </c>
      <c r="BN122" s="18">
        <v>5510410001</v>
      </c>
    </row>
    <row r="123" spans="1:66" ht="156" customHeight="1">
      <c r="A123" s="18">
        <v>110</v>
      </c>
      <c r="B123" s="102" t="s">
        <v>1248</v>
      </c>
      <c r="C123" s="123" t="s">
        <v>973</v>
      </c>
      <c r="D123" s="16" t="s">
        <v>61</v>
      </c>
      <c r="E123" s="16" t="s">
        <v>1182</v>
      </c>
      <c r="F123" s="16" t="s">
        <v>1438</v>
      </c>
      <c r="G123" s="17" t="s">
        <v>1973</v>
      </c>
      <c r="H123" s="12" t="s">
        <v>1781</v>
      </c>
      <c r="I123" s="12">
        <v>5</v>
      </c>
      <c r="J123" s="19">
        <f t="shared" si="10"/>
        <v>25357.142857142855</v>
      </c>
      <c r="K123" s="15">
        <v>28400</v>
      </c>
      <c r="L123" s="144">
        <f t="shared" si="9"/>
        <v>126785.71428571428</v>
      </c>
      <c r="M123" s="103"/>
      <c r="N123" s="144">
        <f t="shared" si="7"/>
        <v>142000</v>
      </c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6">
        <v>5</v>
      </c>
      <c r="AQ123" s="16">
        <f aca="true" t="shared" si="11" ref="AQ123:AQ129">AP123*K123</f>
        <v>142000</v>
      </c>
      <c r="AR123" s="103"/>
      <c r="AS123" s="103"/>
      <c r="AT123" s="103"/>
      <c r="AU123" s="103"/>
      <c r="AV123" s="103"/>
      <c r="AW123" s="103"/>
      <c r="AX123" s="24" t="s">
        <v>662</v>
      </c>
      <c r="AY123" s="17" t="s">
        <v>2068</v>
      </c>
      <c r="AZ123" s="10" t="s">
        <v>2047</v>
      </c>
      <c r="BA123" s="103"/>
      <c r="BB123" s="104">
        <v>0</v>
      </c>
      <c r="BC123" s="16" t="s">
        <v>1806</v>
      </c>
      <c r="BD123" s="16" t="s">
        <v>2012</v>
      </c>
      <c r="BE123" s="103"/>
      <c r="BF123" s="16" t="s">
        <v>445</v>
      </c>
      <c r="BG123" s="16" t="s">
        <v>445</v>
      </c>
      <c r="BH123" s="16" t="s">
        <v>446</v>
      </c>
      <c r="BI123" s="16" t="s">
        <v>1572</v>
      </c>
      <c r="BJ123" s="16" t="s">
        <v>1569</v>
      </c>
      <c r="BK123" s="16">
        <v>75</v>
      </c>
      <c r="BL123" s="16"/>
      <c r="BM123" s="12">
        <v>625332</v>
      </c>
      <c r="BN123" s="18">
        <v>5510410001</v>
      </c>
    </row>
    <row r="124" spans="1:66" ht="63.75">
      <c r="A124" s="18">
        <v>111</v>
      </c>
      <c r="B124" s="102" t="s">
        <v>1248</v>
      </c>
      <c r="C124" s="124" t="s">
        <v>974</v>
      </c>
      <c r="D124" s="16" t="s">
        <v>62</v>
      </c>
      <c r="E124" s="16" t="s">
        <v>1183</v>
      </c>
      <c r="F124" s="16" t="s">
        <v>663</v>
      </c>
      <c r="G124" s="17" t="s">
        <v>1973</v>
      </c>
      <c r="H124" s="12" t="s">
        <v>1781</v>
      </c>
      <c r="I124" s="12">
        <v>51</v>
      </c>
      <c r="J124" s="19">
        <f t="shared" si="10"/>
        <v>59099.99999999999</v>
      </c>
      <c r="K124" s="15">
        <v>66192</v>
      </c>
      <c r="L124" s="144">
        <f t="shared" si="9"/>
        <v>3014099.9999999995</v>
      </c>
      <c r="M124" s="103"/>
      <c r="N124" s="144">
        <f t="shared" si="7"/>
        <v>3375792</v>
      </c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6">
        <v>51</v>
      </c>
      <c r="AQ124" s="16">
        <f t="shared" si="11"/>
        <v>3375792</v>
      </c>
      <c r="AR124" s="103"/>
      <c r="AS124" s="103"/>
      <c r="AT124" s="103"/>
      <c r="AU124" s="103"/>
      <c r="AV124" s="103"/>
      <c r="AW124" s="103"/>
      <c r="AX124" s="24" t="s">
        <v>813</v>
      </c>
      <c r="AY124" s="17" t="s">
        <v>1838</v>
      </c>
      <c r="AZ124" s="10" t="s">
        <v>2047</v>
      </c>
      <c r="BA124" s="103"/>
      <c r="BB124" s="104">
        <v>0</v>
      </c>
      <c r="BC124" s="16" t="s">
        <v>1806</v>
      </c>
      <c r="BD124" s="16" t="s">
        <v>2012</v>
      </c>
      <c r="BE124" s="103"/>
      <c r="BF124" s="16" t="s">
        <v>445</v>
      </c>
      <c r="BG124" s="16" t="s">
        <v>445</v>
      </c>
      <c r="BH124" s="16" t="s">
        <v>446</v>
      </c>
      <c r="BI124" s="16" t="s">
        <v>1572</v>
      </c>
      <c r="BJ124" s="16" t="s">
        <v>1569</v>
      </c>
      <c r="BK124" s="16">
        <v>75</v>
      </c>
      <c r="BL124" s="16"/>
      <c r="BM124" s="12">
        <v>625332</v>
      </c>
      <c r="BN124" s="18">
        <v>5510410001</v>
      </c>
    </row>
    <row r="125" spans="1:66" ht="63.75">
      <c r="A125" s="18">
        <v>112</v>
      </c>
      <c r="B125" s="102" t="s">
        <v>1248</v>
      </c>
      <c r="C125" s="124" t="s">
        <v>974</v>
      </c>
      <c r="D125" s="16" t="s">
        <v>62</v>
      </c>
      <c r="E125" s="16" t="s">
        <v>1184</v>
      </c>
      <c r="F125" s="16" t="s">
        <v>2066</v>
      </c>
      <c r="G125" s="17" t="s">
        <v>1973</v>
      </c>
      <c r="H125" s="12" t="s">
        <v>1781</v>
      </c>
      <c r="I125" s="12">
        <v>12</v>
      </c>
      <c r="J125" s="19">
        <f t="shared" si="10"/>
        <v>65380</v>
      </c>
      <c r="K125" s="15">
        <v>73225.6</v>
      </c>
      <c r="L125" s="144">
        <f t="shared" si="9"/>
        <v>784560</v>
      </c>
      <c r="M125" s="103"/>
      <c r="N125" s="144">
        <f t="shared" si="7"/>
        <v>878707.2000000001</v>
      </c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6">
        <v>12</v>
      </c>
      <c r="AQ125" s="16">
        <f t="shared" si="11"/>
        <v>878707.2000000001</v>
      </c>
      <c r="AR125" s="103"/>
      <c r="AS125" s="103"/>
      <c r="AT125" s="103"/>
      <c r="AU125" s="103"/>
      <c r="AV125" s="103"/>
      <c r="AW125" s="103"/>
      <c r="AX125" s="24" t="s">
        <v>813</v>
      </c>
      <c r="AY125" s="17" t="s">
        <v>1838</v>
      </c>
      <c r="AZ125" s="10" t="s">
        <v>2047</v>
      </c>
      <c r="BA125" s="103"/>
      <c r="BB125" s="104">
        <v>0</v>
      </c>
      <c r="BC125" s="16" t="s">
        <v>1806</v>
      </c>
      <c r="BD125" s="16" t="s">
        <v>2012</v>
      </c>
      <c r="BE125" s="103"/>
      <c r="BF125" s="16" t="s">
        <v>445</v>
      </c>
      <c r="BG125" s="16" t="s">
        <v>445</v>
      </c>
      <c r="BH125" s="16" t="s">
        <v>446</v>
      </c>
      <c r="BI125" s="16" t="s">
        <v>1572</v>
      </c>
      <c r="BJ125" s="16" t="s">
        <v>1569</v>
      </c>
      <c r="BK125" s="16">
        <v>75</v>
      </c>
      <c r="BL125" s="16"/>
      <c r="BM125" s="12">
        <v>625332</v>
      </c>
      <c r="BN125" s="18">
        <v>5510410001</v>
      </c>
    </row>
    <row r="126" spans="1:66" ht="63.75">
      <c r="A126" s="18">
        <v>113</v>
      </c>
      <c r="B126" s="102" t="s">
        <v>1248</v>
      </c>
      <c r="C126" s="124" t="s">
        <v>974</v>
      </c>
      <c r="D126" s="16" t="s">
        <v>62</v>
      </c>
      <c r="E126" s="16" t="s">
        <v>1185</v>
      </c>
      <c r="F126" s="16" t="s">
        <v>2067</v>
      </c>
      <c r="G126" s="17" t="s">
        <v>1973</v>
      </c>
      <c r="H126" s="12" t="s">
        <v>1781</v>
      </c>
      <c r="I126" s="12">
        <v>12</v>
      </c>
      <c r="J126" s="19">
        <f t="shared" si="10"/>
        <v>51969.99999999999</v>
      </c>
      <c r="K126" s="15">
        <v>58206.4</v>
      </c>
      <c r="L126" s="144">
        <f t="shared" si="9"/>
        <v>623639.9999999999</v>
      </c>
      <c r="M126" s="103"/>
      <c r="N126" s="144">
        <f t="shared" si="7"/>
        <v>698476.7999999999</v>
      </c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6">
        <v>12</v>
      </c>
      <c r="AQ126" s="16">
        <f t="shared" si="11"/>
        <v>698476.8</v>
      </c>
      <c r="AR126" s="103"/>
      <c r="AS126" s="103"/>
      <c r="AT126" s="103"/>
      <c r="AU126" s="103"/>
      <c r="AV126" s="103"/>
      <c r="AW126" s="103"/>
      <c r="AX126" s="24" t="s">
        <v>813</v>
      </c>
      <c r="AY126" s="17" t="s">
        <v>1838</v>
      </c>
      <c r="AZ126" s="10" t="s">
        <v>2047</v>
      </c>
      <c r="BA126" s="103"/>
      <c r="BB126" s="104">
        <v>0</v>
      </c>
      <c r="BC126" s="16" t="s">
        <v>1806</v>
      </c>
      <c r="BD126" s="16" t="s">
        <v>2012</v>
      </c>
      <c r="BE126" s="103"/>
      <c r="BF126" s="16" t="s">
        <v>445</v>
      </c>
      <c r="BG126" s="16" t="s">
        <v>445</v>
      </c>
      <c r="BH126" s="16" t="s">
        <v>446</v>
      </c>
      <c r="BI126" s="16" t="s">
        <v>1572</v>
      </c>
      <c r="BJ126" s="16" t="s">
        <v>1569</v>
      </c>
      <c r="BK126" s="16">
        <v>75</v>
      </c>
      <c r="BL126" s="16"/>
      <c r="BM126" s="12">
        <v>625332</v>
      </c>
      <c r="BN126" s="18">
        <v>5510410001</v>
      </c>
    </row>
    <row r="127" spans="1:66" ht="63.75">
      <c r="A127" s="18">
        <v>114</v>
      </c>
      <c r="B127" s="102" t="s">
        <v>60</v>
      </c>
      <c r="C127" s="125" t="s">
        <v>182</v>
      </c>
      <c r="D127" s="16" t="s">
        <v>1244</v>
      </c>
      <c r="E127" s="16" t="s">
        <v>1186</v>
      </c>
      <c r="F127" s="16" t="s">
        <v>825</v>
      </c>
      <c r="G127" s="17" t="s">
        <v>1973</v>
      </c>
      <c r="H127" s="12" t="s">
        <v>1781</v>
      </c>
      <c r="I127" s="12">
        <v>3</v>
      </c>
      <c r="J127" s="19">
        <f t="shared" si="10"/>
        <v>17857.142857142855</v>
      </c>
      <c r="K127" s="15">
        <v>20000</v>
      </c>
      <c r="L127" s="144">
        <f t="shared" si="9"/>
        <v>53571.428571428565</v>
      </c>
      <c r="M127" s="103"/>
      <c r="N127" s="144">
        <f t="shared" si="7"/>
        <v>60000</v>
      </c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6">
        <v>3</v>
      </c>
      <c r="AQ127" s="16">
        <f t="shared" si="11"/>
        <v>60000</v>
      </c>
      <c r="AR127" s="103"/>
      <c r="AS127" s="103"/>
      <c r="AT127" s="103"/>
      <c r="AU127" s="103"/>
      <c r="AV127" s="103"/>
      <c r="AW127" s="103"/>
      <c r="AX127" s="24" t="s">
        <v>1247</v>
      </c>
      <c r="AY127" s="17" t="s">
        <v>1838</v>
      </c>
      <c r="AZ127" s="10" t="s">
        <v>2047</v>
      </c>
      <c r="BA127" s="103"/>
      <c r="BB127" s="104">
        <v>0</v>
      </c>
      <c r="BC127" s="16" t="s">
        <v>1806</v>
      </c>
      <c r="BD127" s="16" t="s">
        <v>2012</v>
      </c>
      <c r="BE127" s="103"/>
      <c r="BF127" s="16" t="s">
        <v>445</v>
      </c>
      <c r="BG127" s="16" t="s">
        <v>445</v>
      </c>
      <c r="BH127" s="16" t="s">
        <v>446</v>
      </c>
      <c r="BI127" s="16" t="s">
        <v>1572</v>
      </c>
      <c r="BJ127" s="16" t="s">
        <v>1569</v>
      </c>
      <c r="BK127" s="16">
        <v>75</v>
      </c>
      <c r="BL127" s="16"/>
      <c r="BM127" s="12">
        <v>625332</v>
      </c>
      <c r="BN127" s="18">
        <v>5510410001</v>
      </c>
    </row>
    <row r="128" spans="1:66" ht="63.75">
      <c r="A128" s="18">
        <v>115</v>
      </c>
      <c r="B128" s="102" t="s">
        <v>60</v>
      </c>
      <c r="C128" s="125" t="s">
        <v>183</v>
      </c>
      <c r="D128" s="16" t="s">
        <v>1245</v>
      </c>
      <c r="E128" s="16" t="s">
        <v>1186</v>
      </c>
      <c r="F128" s="16" t="s">
        <v>825</v>
      </c>
      <c r="G128" s="17" t="s">
        <v>1973</v>
      </c>
      <c r="H128" s="12" t="s">
        <v>472</v>
      </c>
      <c r="I128" s="12">
        <v>3</v>
      </c>
      <c r="J128" s="19">
        <f t="shared" si="10"/>
        <v>6536.607142857142</v>
      </c>
      <c r="K128" s="15">
        <v>7321</v>
      </c>
      <c r="L128" s="144">
        <f t="shared" si="9"/>
        <v>19609.821428571428</v>
      </c>
      <c r="M128" s="103"/>
      <c r="N128" s="144">
        <f t="shared" si="7"/>
        <v>21963</v>
      </c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6">
        <v>3</v>
      </c>
      <c r="AQ128" s="16">
        <f t="shared" si="11"/>
        <v>21963</v>
      </c>
      <c r="AR128" s="103"/>
      <c r="AS128" s="103"/>
      <c r="AT128" s="103"/>
      <c r="AU128" s="103"/>
      <c r="AV128" s="103"/>
      <c r="AW128" s="103"/>
      <c r="AX128" s="24" t="s">
        <v>1247</v>
      </c>
      <c r="AY128" s="17" t="s">
        <v>1838</v>
      </c>
      <c r="AZ128" s="10" t="s">
        <v>2047</v>
      </c>
      <c r="BA128" s="103"/>
      <c r="BB128" s="104">
        <v>0</v>
      </c>
      <c r="BC128" s="16" t="s">
        <v>1806</v>
      </c>
      <c r="BD128" s="16" t="s">
        <v>2012</v>
      </c>
      <c r="BE128" s="103"/>
      <c r="BF128" s="16" t="s">
        <v>445</v>
      </c>
      <c r="BG128" s="16" t="s">
        <v>445</v>
      </c>
      <c r="BH128" s="16" t="s">
        <v>446</v>
      </c>
      <c r="BI128" s="16" t="s">
        <v>1572</v>
      </c>
      <c r="BJ128" s="16" t="s">
        <v>1569</v>
      </c>
      <c r="BK128" s="16">
        <v>75</v>
      </c>
      <c r="BL128" s="16"/>
      <c r="BM128" s="12">
        <v>839388</v>
      </c>
      <c r="BN128" s="18">
        <v>5510410001</v>
      </c>
    </row>
    <row r="129" spans="1:66" ht="63.75">
      <c r="A129" s="18">
        <v>116</v>
      </c>
      <c r="B129" s="102" t="s">
        <v>60</v>
      </c>
      <c r="C129" s="125" t="s">
        <v>184</v>
      </c>
      <c r="D129" s="16" t="s">
        <v>1246</v>
      </c>
      <c r="E129" s="16" t="s">
        <v>1186</v>
      </c>
      <c r="F129" s="16" t="s">
        <v>825</v>
      </c>
      <c r="G129" s="17" t="s">
        <v>1973</v>
      </c>
      <c r="H129" s="12" t="s">
        <v>1781</v>
      </c>
      <c r="I129" s="12">
        <v>6</v>
      </c>
      <c r="J129" s="19">
        <f t="shared" si="10"/>
        <v>5739.285714285714</v>
      </c>
      <c r="K129" s="15">
        <v>6428</v>
      </c>
      <c r="L129" s="144">
        <f t="shared" si="9"/>
        <v>34435.71428571428</v>
      </c>
      <c r="M129" s="103"/>
      <c r="N129" s="144">
        <f t="shared" si="7"/>
        <v>38568</v>
      </c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6">
        <v>6</v>
      </c>
      <c r="AQ129" s="16">
        <f t="shared" si="11"/>
        <v>38568</v>
      </c>
      <c r="AR129" s="103"/>
      <c r="AS129" s="103"/>
      <c r="AT129" s="103"/>
      <c r="AU129" s="103"/>
      <c r="AV129" s="103"/>
      <c r="AW129" s="103"/>
      <c r="AX129" s="24" t="s">
        <v>1247</v>
      </c>
      <c r="AY129" s="17" t="s">
        <v>1838</v>
      </c>
      <c r="AZ129" s="10" t="s">
        <v>2047</v>
      </c>
      <c r="BA129" s="103"/>
      <c r="BB129" s="104">
        <v>0</v>
      </c>
      <c r="BC129" s="16" t="s">
        <v>1806</v>
      </c>
      <c r="BD129" s="16" t="s">
        <v>2012</v>
      </c>
      <c r="BE129" s="103"/>
      <c r="BF129" s="16" t="s">
        <v>445</v>
      </c>
      <c r="BG129" s="16" t="s">
        <v>445</v>
      </c>
      <c r="BH129" s="16" t="s">
        <v>446</v>
      </c>
      <c r="BI129" s="16" t="s">
        <v>1572</v>
      </c>
      <c r="BJ129" s="16" t="s">
        <v>1569</v>
      </c>
      <c r="BK129" s="16">
        <v>75</v>
      </c>
      <c r="BL129" s="16"/>
      <c r="BM129" s="12">
        <v>625332</v>
      </c>
      <c r="BN129" s="18">
        <v>5510410001</v>
      </c>
    </row>
    <row r="130" spans="1:66" ht="63.75">
      <c r="A130" s="18">
        <v>117</v>
      </c>
      <c r="B130" s="102" t="s">
        <v>506</v>
      </c>
      <c r="C130" s="16" t="s">
        <v>1409</v>
      </c>
      <c r="D130" s="16" t="s">
        <v>1906</v>
      </c>
      <c r="E130" s="16" t="s">
        <v>2178</v>
      </c>
      <c r="F130" s="16" t="s">
        <v>2045</v>
      </c>
      <c r="G130" s="17" t="s">
        <v>1973</v>
      </c>
      <c r="H130" s="12" t="s">
        <v>1675</v>
      </c>
      <c r="I130" s="12">
        <v>50</v>
      </c>
      <c r="J130" s="19">
        <f t="shared" si="10"/>
        <v>4093.6299999999997</v>
      </c>
      <c r="K130" s="20">
        <v>4584.8656</v>
      </c>
      <c r="L130" s="140">
        <f t="shared" si="9"/>
        <v>204681.49999999997</v>
      </c>
      <c r="M130" s="103"/>
      <c r="N130" s="144">
        <f t="shared" si="7"/>
        <v>229243.28</v>
      </c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6">
        <v>50</v>
      </c>
      <c r="AQ130" s="16">
        <v>229243.3</v>
      </c>
      <c r="AR130" s="103"/>
      <c r="AS130" s="103"/>
      <c r="AT130" s="103"/>
      <c r="AU130" s="103"/>
      <c r="AV130" s="103"/>
      <c r="AW130" s="103"/>
      <c r="AX130" s="24" t="s">
        <v>2105</v>
      </c>
      <c r="AY130" s="17" t="s">
        <v>278</v>
      </c>
      <c r="AZ130" s="10" t="s">
        <v>2047</v>
      </c>
      <c r="BA130" s="103"/>
      <c r="BB130" s="104">
        <v>0</v>
      </c>
      <c r="BC130" s="16" t="s">
        <v>1806</v>
      </c>
      <c r="BD130" s="16" t="s">
        <v>2012</v>
      </c>
      <c r="BE130" s="103"/>
      <c r="BF130" s="16" t="s">
        <v>445</v>
      </c>
      <c r="BG130" s="16" t="s">
        <v>445</v>
      </c>
      <c r="BH130" s="16" t="s">
        <v>446</v>
      </c>
      <c r="BI130" s="16" t="s">
        <v>1570</v>
      </c>
      <c r="BJ130" s="16" t="s">
        <v>1569</v>
      </c>
      <c r="BK130" s="16">
        <v>0</v>
      </c>
      <c r="BL130" s="16"/>
      <c r="BM130" s="12">
        <v>736357</v>
      </c>
      <c r="BN130" s="18">
        <v>5510410001</v>
      </c>
    </row>
    <row r="131" spans="1:66" ht="216.75">
      <c r="A131" s="18">
        <v>118</v>
      </c>
      <c r="B131" s="102" t="s">
        <v>507</v>
      </c>
      <c r="C131" s="16" t="s">
        <v>1410</v>
      </c>
      <c r="D131" s="16" t="s">
        <v>1907</v>
      </c>
      <c r="E131" s="16" t="s">
        <v>1187</v>
      </c>
      <c r="F131" s="16" t="s">
        <v>826</v>
      </c>
      <c r="G131" s="17" t="s">
        <v>1973</v>
      </c>
      <c r="H131" s="12" t="s">
        <v>1671</v>
      </c>
      <c r="I131" s="12">
        <v>0.3</v>
      </c>
      <c r="J131" s="19">
        <f aca="true" t="shared" si="12" ref="J131:J162">K131/1.12</f>
        <v>19639.999999999996</v>
      </c>
      <c r="K131" s="20">
        <v>21996.8</v>
      </c>
      <c r="L131" s="140">
        <f t="shared" si="9"/>
        <v>5891.999999999999</v>
      </c>
      <c r="M131" s="103"/>
      <c r="N131" s="144">
        <f t="shared" si="7"/>
        <v>6599.04</v>
      </c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6">
        <v>0.3</v>
      </c>
      <c r="AQ131" s="16">
        <v>6599</v>
      </c>
      <c r="AR131" s="103"/>
      <c r="AS131" s="103"/>
      <c r="AT131" s="103"/>
      <c r="AU131" s="103"/>
      <c r="AV131" s="103"/>
      <c r="AW131" s="103"/>
      <c r="AX131" s="24" t="s">
        <v>814</v>
      </c>
      <c r="AY131" s="17" t="s">
        <v>278</v>
      </c>
      <c r="AZ131" s="10" t="s">
        <v>2047</v>
      </c>
      <c r="BA131" s="103"/>
      <c r="BB131" s="104">
        <v>0</v>
      </c>
      <c r="BC131" s="16" t="s">
        <v>1806</v>
      </c>
      <c r="BD131" s="16" t="s">
        <v>2012</v>
      </c>
      <c r="BE131" s="103"/>
      <c r="BF131" s="16" t="s">
        <v>445</v>
      </c>
      <c r="BG131" s="16" t="s">
        <v>445</v>
      </c>
      <c r="BH131" s="16" t="s">
        <v>446</v>
      </c>
      <c r="BI131" s="16" t="s">
        <v>1570</v>
      </c>
      <c r="BJ131" s="16" t="s">
        <v>1569</v>
      </c>
      <c r="BK131" s="16">
        <v>0</v>
      </c>
      <c r="BL131" s="16"/>
      <c r="BM131" s="12">
        <v>16992</v>
      </c>
      <c r="BN131" s="18">
        <v>5510410001</v>
      </c>
    </row>
    <row r="132" spans="1:66" ht="204">
      <c r="A132" s="18">
        <v>119</v>
      </c>
      <c r="B132" s="102"/>
      <c r="C132" s="16" t="s">
        <v>179</v>
      </c>
      <c r="D132" s="16" t="s">
        <v>392</v>
      </c>
      <c r="E132" s="126" t="s">
        <v>1191</v>
      </c>
      <c r="F132" s="16" t="s">
        <v>1190</v>
      </c>
      <c r="G132" s="17" t="s">
        <v>1973</v>
      </c>
      <c r="H132" s="12" t="s">
        <v>1781</v>
      </c>
      <c r="I132" s="12">
        <v>240</v>
      </c>
      <c r="J132" s="19">
        <f t="shared" si="12"/>
        <v>446.4285714285714</v>
      </c>
      <c r="K132" s="20">
        <v>500</v>
      </c>
      <c r="L132" s="140">
        <f t="shared" si="9"/>
        <v>107142.85714285713</v>
      </c>
      <c r="M132" s="103"/>
      <c r="N132" s="144">
        <f t="shared" si="7"/>
        <v>120000</v>
      </c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6">
        <v>500</v>
      </c>
      <c r="AQ132" s="16">
        <f>AP132*I132</f>
        <v>120000</v>
      </c>
      <c r="AR132" s="103"/>
      <c r="AS132" s="103"/>
      <c r="AT132" s="103"/>
      <c r="AU132" s="103"/>
      <c r="AV132" s="103"/>
      <c r="AW132" s="103"/>
      <c r="AX132" s="24" t="s">
        <v>638</v>
      </c>
      <c r="AY132" s="17" t="s">
        <v>1698</v>
      </c>
      <c r="AZ132" s="10" t="s">
        <v>2047</v>
      </c>
      <c r="BA132" s="103"/>
      <c r="BB132" s="104">
        <v>0</v>
      </c>
      <c r="BC132" s="16" t="s">
        <v>1806</v>
      </c>
      <c r="BD132" s="16" t="s">
        <v>2012</v>
      </c>
      <c r="BE132" s="103"/>
      <c r="BF132" s="16" t="s">
        <v>445</v>
      </c>
      <c r="BG132" s="16" t="s">
        <v>445</v>
      </c>
      <c r="BH132" s="16" t="s">
        <v>446</v>
      </c>
      <c r="BI132" s="16" t="s">
        <v>1570</v>
      </c>
      <c r="BJ132" s="16" t="s">
        <v>1569</v>
      </c>
      <c r="BK132" s="16">
        <v>0</v>
      </c>
      <c r="BL132" s="16"/>
      <c r="BM132" s="12">
        <v>625332</v>
      </c>
      <c r="BN132" s="18">
        <v>5510410001</v>
      </c>
    </row>
    <row r="133" spans="1:66" ht="297.75" customHeight="1">
      <c r="A133" s="18">
        <v>120</v>
      </c>
      <c r="B133" s="102" t="s">
        <v>506</v>
      </c>
      <c r="C133" s="16" t="s">
        <v>1411</v>
      </c>
      <c r="D133" s="16" t="s">
        <v>670</v>
      </c>
      <c r="E133" s="127" t="s">
        <v>1192</v>
      </c>
      <c r="F133" s="128" t="s">
        <v>1594</v>
      </c>
      <c r="G133" s="17" t="s">
        <v>1973</v>
      </c>
      <c r="H133" s="12" t="s">
        <v>1671</v>
      </c>
      <c r="I133" s="12">
        <v>0.08</v>
      </c>
      <c r="J133" s="19">
        <f t="shared" si="12"/>
        <v>1481.8</v>
      </c>
      <c r="K133" s="20">
        <v>1659.616</v>
      </c>
      <c r="L133" s="140">
        <f t="shared" si="9"/>
        <v>118.544</v>
      </c>
      <c r="M133" s="103"/>
      <c r="N133" s="144">
        <f t="shared" si="7"/>
        <v>132.76928</v>
      </c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6">
        <v>0.07</v>
      </c>
      <c r="AQ133" s="16">
        <v>116.2</v>
      </c>
      <c r="AR133" s="103"/>
      <c r="AS133" s="103"/>
      <c r="AT133" s="103"/>
      <c r="AU133" s="103"/>
      <c r="AV133" s="103"/>
      <c r="AW133" s="103"/>
      <c r="AX133" s="24" t="s">
        <v>814</v>
      </c>
      <c r="AY133" s="17" t="s">
        <v>278</v>
      </c>
      <c r="AZ133" s="10" t="s">
        <v>2047</v>
      </c>
      <c r="BA133" s="103"/>
      <c r="BB133" s="104">
        <v>0</v>
      </c>
      <c r="BC133" s="16" t="s">
        <v>1806</v>
      </c>
      <c r="BD133" s="16" t="s">
        <v>2012</v>
      </c>
      <c r="BE133" s="103"/>
      <c r="BF133" s="16" t="s">
        <v>445</v>
      </c>
      <c r="BG133" s="16" t="s">
        <v>445</v>
      </c>
      <c r="BH133" s="16" t="s">
        <v>446</v>
      </c>
      <c r="BI133" s="16" t="s">
        <v>1570</v>
      </c>
      <c r="BJ133" s="16" t="s">
        <v>1569</v>
      </c>
      <c r="BK133" s="16">
        <v>0</v>
      </c>
      <c r="BL133" s="16"/>
      <c r="BM133" s="12">
        <v>16992</v>
      </c>
      <c r="BN133" s="18">
        <v>5510410001</v>
      </c>
    </row>
    <row r="134" spans="1:66" ht="76.5">
      <c r="A134" s="18">
        <v>121</v>
      </c>
      <c r="B134" s="102" t="s">
        <v>508</v>
      </c>
      <c r="C134" s="16" t="s">
        <v>671</v>
      </c>
      <c r="D134" s="16" t="s">
        <v>671</v>
      </c>
      <c r="E134" s="91" t="s">
        <v>1507</v>
      </c>
      <c r="F134" s="16" t="s">
        <v>2046</v>
      </c>
      <c r="G134" s="17" t="s">
        <v>1973</v>
      </c>
      <c r="H134" s="12" t="s">
        <v>1671</v>
      </c>
      <c r="I134" s="12">
        <v>1</v>
      </c>
      <c r="J134" s="19">
        <f t="shared" si="12"/>
        <v>68580</v>
      </c>
      <c r="K134" s="20">
        <v>76809.6</v>
      </c>
      <c r="L134" s="140">
        <f t="shared" si="9"/>
        <v>68580</v>
      </c>
      <c r="M134" s="103"/>
      <c r="N134" s="144">
        <f t="shared" si="7"/>
        <v>76809.6</v>
      </c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6">
        <v>1</v>
      </c>
      <c r="AQ134" s="16">
        <v>76809.6</v>
      </c>
      <c r="AR134" s="103"/>
      <c r="AS134" s="103"/>
      <c r="AT134" s="103"/>
      <c r="AU134" s="103"/>
      <c r="AV134" s="103"/>
      <c r="AW134" s="103"/>
      <c r="AX134" s="24" t="s">
        <v>2106</v>
      </c>
      <c r="AY134" s="17" t="s">
        <v>278</v>
      </c>
      <c r="AZ134" s="10" t="s">
        <v>2047</v>
      </c>
      <c r="BA134" s="103"/>
      <c r="BB134" s="104">
        <v>0</v>
      </c>
      <c r="BC134" s="16" t="s">
        <v>1806</v>
      </c>
      <c r="BD134" s="16" t="s">
        <v>2012</v>
      </c>
      <c r="BE134" s="103"/>
      <c r="BF134" s="16" t="s">
        <v>445</v>
      </c>
      <c r="BG134" s="16" t="s">
        <v>445</v>
      </c>
      <c r="BH134" s="16" t="s">
        <v>446</v>
      </c>
      <c r="BI134" s="16" t="s">
        <v>1572</v>
      </c>
      <c r="BJ134" s="16" t="s">
        <v>1569</v>
      </c>
      <c r="BK134" s="16">
        <v>100</v>
      </c>
      <c r="BL134" s="16"/>
      <c r="BM134" s="12">
        <v>16992</v>
      </c>
      <c r="BN134" s="18">
        <v>5510410001</v>
      </c>
    </row>
    <row r="135" spans="1:66" ht="133.5" customHeight="1">
      <c r="A135" s="18">
        <v>122</v>
      </c>
      <c r="B135" s="102" t="s">
        <v>509</v>
      </c>
      <c r="C135" s="16" t="s">
        <v>1412</v>
      </c>
      <c r="D135" s="16" t="s">
        <v>672</v>
      </c>
      <c r="E135" s="91" t="s">
        <v>1508</v>
      </c>
      <c r="F135" s="16" t="s">
        <v>966</v>
      </c>
      <c r="G135" s="17" t="s">
        <v>1973</v>
      </c>
      <c r="H135" s="12" t="s">
        <v>1676</v>
      </c>
      <c r="I135" s="12">
        <v>10</v>
      </c>
      <c r="J135" s="19">
        <f t="shared" si="12"/>
        <v>174.99999999999997</v>
      </c>
      <c r="K135" s="20">
        <v>196</v>
      </c>
      <c r="L135" s="140">
        <f t="shared" si="9"/>
        <v>1749.9999999999998</v>
      </c>
      <c r="M135" s="103"/>
      <c r="N135" s="144">
        <f t="shared" si="7"/>
        <v>1960</v>
      </c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6">
        <v>10</v>
      </c>
      <c r="AQ135" s="16">
        <v>1960</v>
      </c>
      <c r="AR135" s="103"/>
      <c r="AS135" s="103"/>
      <c r="AT135" s="103"/>
      <c r="AU135" s="103"/>
      <c r="AV135" s="103"/>
      <c r="AW135" s="103"/>
      <c r="AX135" s="24" t="s">
        <v>2107</v>
      </c>
      <c r="AY135" s="17" t="s">
        <v>278</v>
      </c>
      <c r="AZ135" s="10" t="s">
        <v>2047</v>
      </c>
      <c r="BA135" s="103"/>
      <c r="BB135" s="104">
        <v>0</v>
      </c>
      <c r="BC135" s="16" t="s">
        <v>1806</v>
      </c>
      <c r="BD135" s="16" t="s">
        <v>2012</v>
      </c>
      <c r="BE135" s="103"/>
      <c r="BF135" s="16" t="s">
        <v>445</v>
      </c>
      <c r="BG135" s="16" t="s">
        <v>445</v>
      </c>
      <c r="BH135" s="16" t="s">
        <v>446</v>
      </c>
      <c r="BI135" s="16" t="s">
        <v>1570</v>
      </c>
      <c r="BJ135" s="16" t="s">
        <v>1569</v>
      </c>
      <c r="BK135" s="16">
        <v>0</v>
      </c>
      <c r="BL135" s="16"/>
      <c r="BM135" s="12">
        <v>16680</v>
      </c>
      <c r="BN135" s="18">
        <v>5510410001</v>
      </c>
    </row>
    <row r="136" spans="1:66" ht="82.5" customHeight="1">
      <c r="A136" s="18">
        <v>123</v>
      </c>
      <c r="B136" s="102" t="s">
        <v>509</v>
      </c>
      <c r="C136" s="16" t="s">
        <v>1413</v>
      </c>
      <c r="D136" s="16" t="s">
        <v>673</v>
      </c>
      <c r="E136" s="91" t="s">
        <v>1509</v>
      </c>
      <c r="F136" s="16" t="s">
        <v>852</v>
      </c>
      <c r="G136" s="17" t="s">
        <v>1973</v>
      </c>
      <c r="H136" s="12" t="s">
        <v>1781</v>
      </c>
      <c r="I136" s="12">
        <v>10</v>
      </c>
      <c r="J136" s="19">
        <f t="shared" si="12"/>
        <v>818.5799999999999</v>
      </c>
      <c r="K136" s="20">
        <v>916.8096</v>
      </c>
      <c r="L136" s="140">
        <f t="shared" si="9"/>
        <v>8185.799999999999</v>
      </c>
      <c r="M136" s="103"/>
      <c r="N136" s="144">
        <f t="shared" si="7"/>
        <v>9168.096</v>
      </c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6">
        <v>10</v>
      </c>
      <c r="AQ136" s="16">
        <v>9168.1</v>
      </c>
      <c r="AR136" s="103"/>
      <c r="AS136" s="103"/>
      <c r="AT136" s="103"/>
      <c r="AU136" s="103"/>
      <c r="AV136" s="103"/>
      <c r="AW136" s="103"/>
      <c r="AX136" s="24" t="s">
        <v>2107</v>
      </c>
      <c r="AY136" s="17" t="s">
        <v>278</v>
      </c>
      <c r="AZ136" s="10" t="s">
        <v>2047</v>
      </c>
      <c r="BA136" s="103"/>
      <c r="BB136" s="104">
        <v>0</v>
      </c>
      <c r="BC136" s="16" t="s">
        <v>1806</v>
      </c>
      <c r="BD136" s="16" t="s">
        <v>2012</v>
      </c>
      <c r="BE136" s="103"/>
      <c r="BF136" s="16" t="s">
        <v>445</v>
      </c>
      <c r="BG136" s="16" t="s">
        <v>445</v>
      </c>
      <c r="BH136" s="16" t="s">
        <v>446</v>
      </c>
      <c r="BI136" s="16" t="s">
        <v>1570</v>
      </c>
      <c r="BJ136" s="16" t="s">
        <v>1569</v>
      </c>
      <c r="BK136" s="16">
        <v>0</v>
      </c>
      <c r="BL136" s="16"/>
      <c r="BM136" s="12">
        <v>740360</v>
      </c>
      <c r="BN136" s="18">
        <v>5510410001</v>
      </c>
    </row>
    <row r="137" spans="1:66" ht="153">
      <c r="A137" s="18">
        <v>124</v>
      </c>
      <c r="B137" s="102" t="s">
        <v>510</v>
      </c>
      <c r="C137" s="16" t="s">
        <v>1414</v>
      </c>
      <c r="D137" s="16" t="s">
        <v>674</v>
      </c>
      <c r="E137" s="91" t="s">
        <v>1510</v>
      </c>
      <c r="F137" s="16" t="s">
        <v>1708</v>
      </c>
      <c r="G137" s="17" t="s">
        <v>1973</v>
      </c>
      <c r="H137" s="12" t="s">
        <v>1677</v>
      </c>
      <c r="I137" s="12">
        <v>100</v>
      </c>
      <c r="J137" s="19">
        <f t="shared" si="12"/>
        <v>1544.6399999999996</v>
      </c>
      <c r="K137" s="20">
        <v>1729.9968</v>
      </c>
      <c r="L137" s="140">
        <f t="shared" si="9"/>
        <v>154463.99999999997</v>
      </c>
      <c r="M137" s="103"/>
      <c r="N137" s="144">
        <f t="shared" si="7"/>
        <v>172999.68</v>
      </c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6">
        <v>100</v>
      </c>
      <c r="AQ137" s="16">
        <v>172999.7</v>
      </c>
      <c r="AR137" s="103"/>
      <c r="AS137" s="103"/>
      <c r="AT137" s="103"/>
      <c r="AU137" s="103"/>
      <c r="AV137" s="103"/>
      <c r="AW137" s="103"/>
      <c r="AX137" s="24" t="s">
        <v>2108</v>
      </c>
      <c r="AY137" s="17" t="s">
        <v>278</v>
      </c>
      <c r="AZ137" s="10" t="s">
        <v>2047</v>
      </c>
      <c r="BA137" s="103"/>
      <c r="BB137" s="104">
        <v>0</v>
      </c>
      <c r="BC137" s="16" t="s">
        <v>1806</v>
      </c>
      <c r="BD137" s="16" t="s">
        <v>918</v>
      </c>
      <c r="BE137" s="103"/>
      <c r="BF137" s="16" t="s">
        <v>445</v>
      </c>
      <c r="BG137" s="16" t="s">
        <v>445</v>
      </c>
      <c r="BH137" s="16" t="s">
        <v>446</v>
      </c>
      <c r="BI137" s="16" t="s">
        <v>1573</v>
      </c>
      <c r="BJ137" s="16" t="s">
        <v>1569</v>
      </c>
      <c r="BK137" s="16">
        <v>75</v>
      </c>
      <c r="BL137" s="16"/>
      <c r="BM137" s="35" t="s">
        <v>403</v>
      </c>
      <c r="BN137" s="18">
        <v>5510410001</v>
      </c>
    </row>
    <row r="138" spans="1:66" ht="153">
      <c r="A138" s="18">
        <v>125</v>
      </c>
      <c r="B138" s="102" t="s">
        <v>510</v>
      </c>
      <c r="C138" s="16" t="s">
        <v>1415</v>
      </c>
      <c r="D138" s="16" t="s">
        <v>675</v>
      </c>
      <c r="E138" s="91" t="s">
        <v>20</v>
      </c>
      <c r="F138" s="16" t="s">
        <v>2260</v>
      </c>
      <c r="G138" s="17" t="s">
        <v>1973</v>
      </c>
      <c r="H138" s="12" t="s">
        <v>1677</v>
      </c>
      <c r="I138" s="12">
        <v>100</v>
      </c>
      <c r="J138" s="19">
        <f t="shared" si="12"/>
        <v>339.28</v>
      </c>
      <c r="K138" s="20">
        <v>379.9936</v>
      </c>
      <c r="L138" s="140">
        <f t="shared" si="9"/>
        <v>33928</v>
      </c>
      <c r="M138" s="103"/>
      <c r="N138" s="144">
        <f t="shared" si="7"/>
        <v>37999.36</v>
      </c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6">
        <v>100</v>
      </c>
      <c r="AQ138" s="16">
        <v>37999.4</v>
      </c>
      <c r="AR138" s="103"/>
      <c r="AS138" s="103"/>
      <c r="AT138" s="103"/>
      <c r="AU138" s="103"/>
      <c r="AV138" s="103"/>
      <c r="AW138" s="103"/>
      <c r="AX138" s="24" t="s">
        <v>2108</v>
      </c>
      <c r="AY138" s="17" t="s">
        <v>278</v>
      </c>
      <c r="AZ138" s="10" t="s">
        <v>2047</v>
      </c>
      <c r="BA138" s="103"/>
      <c r="BB138" s="104">
        <v>0</v>
      </c>
      <c r="BC138" s="16" t="s">
        <v>1806</v>
      </c>
      <c r="BD138" s="16" t="s">
        <v>918</v>
      </c>
      <c r="BE138" s="103"/>
      <c r="BF138" s="16" t="s">
        <v>445</v>
      </c>
      <c r="BG138" s="16" t="s">
        <v>445</v>
      </c>
      <c r="BH138" s="16" t="s">
        <v>446</v>
      </c>
      <c r="BI138" s="16" t="s">
        <v>1573</v>
      </c>
      <c r="BJ138" s="16" t="s">
        <v>1569</v>
      </c>
      <c r="BK138" s="16">
        <v>75</v>
      </c>
      <c r="BL138" s="16"/>
      <c r="BM138" s="35" t="s">
        <v>403</v>
      </c>
      <c r="BN138" s="18">
        <v>5510410001</v>
      </c>
    </row>
    <row r="139" spans="1:66" ht="153">
      <c r="A139" s="18">
        <v>126</v>
      </c>
      <c r="B139" s="102" t="s">
        <v>510</v>
      </c>
      <c r="C139" s="16" t="s">
        <v>404</v>
      </c>
      <c r="D139" s="16" t="s">
        <v>676</v>
      </c>
      <c r="E139" s="91" t="s">
        <v>21</v>
      </c>
      <c r="F139" s="16" t="s">
        <v>2261</v>
      </c>
      <c r="G139" s="17" t="s">
        <v>1973</v>
      </c>
      <c r="H139" s="12" t="s">
        <v>1677</v>
      </c>
      <c r="I139" s="12">
        <v>150</v>
      </c>
      <c r="J139" s="19">
        <f t="shared" si="12"/>
        <v>1544.6399999999996</v>
      </c>
      <c r="K139" s="20">
        <v>1729.9968</v>
      </c>
      <c r="L139" s="140">
        <f t="shared" si="9"/>
        <v>231695.99999999994</v>
      </c>
      <c r="M139" s="103"/>
      <c r="N139" s="144">
        <f t="shared" si="7"/>
        <v>259499.51999999996</v>
      </c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6">
        <v>150</v>
      </c>
      <c r="AQ139" s="16">
        <v>259499.5</v>
      </c>
      <c r="AR139" s="103"/>
      <c r="AS139" s="103"/>
      <c r="AT139" s="103"/>
      <c r="AU139" s="103"/>
      <c r="AV139" s="103"/>
      <c r="AW139" s="103"/>
      <c r="AX139" s="24" t="s">
        <v>2108</v>
      </c>
      <c r="AY139" s="17" t="s">
        <v>278</v>
      </c>
      <c r="AZ139" s="10" t="s">
        <v>2047</v>
      </c>
      <c r="BA139" s="103"/>
      <c r="BB139" s="104">
        <v>0</v>
      </c>
      <c r="BC139" s="16" t="s">
        <v>1806</v>
      </c>
      <c r="BD139" s="16" t="s">
        <v>918</v>
      </c>
      <c r="BE139" s="103"/>
      <c r="BF139" s="16" t="s">
        <v>445</v>
      </c>
      <c r="BG139" s="16" t="s">
        <v>445</v>
      </c>
      <c r="BH139" s="16" t="s">
        <v>446</v>
      </c>
      <c r="BI139" s="16" t="s">
        <v>1570</v>
      </c>
      <c r="BJ139" s="16" t="s">
        <v>1569</v>
      </c>
      <c r="BK139" s="16">
        <v>0</v>
      </c>
      <c r="BL139" s="16"/>
      <c r="BM139" s="35" t="s">
        <v>403</v>
      </c>
      <c r="BN139" s="18">
        <v>5510410001</v>
      </c>
    </row>
    <row r="140" spans="1:66" ht="165.75">
      <c r="A140" s="18">
        <v>127</v>
      </c>
      <c r="B140" s="102" t="s">
        <v>510</v>
      </c>
      <c r="C140" s="16" t="s">
        <v>405</v>
      </c>
      <c r="D140" s="16" t="s">
        <v>677</v>
      </c>
      <c r="E140" s="91" t="s">
        <v>22</v>
      </c>
      <c r="F140" s="16" t="s">
        <v>1965</v>
      </c>
      <c r="G140" s="17" t="s">
        <v>1973</v>
      </c>
      <c r="H140" s="12" t="s">
        <v>1677</v>
      </c>
      <c r="I140" s="12">
        <v>150</v>
      </c>
      <c r="J140" s="19">
        <f t="shared" si="12"/>
        <v>88.49</v>
      </c>
      <c r="K140" s="20">
        <v>99.1088</v>
      </c>
      <c r="L140" s="140">
        <f t="shared" si="9"/>
        <v>13273.5</v>
      </c>
      <c r="M140" s="103"/>
      <c r="N140" s="144">
        <f t="shared" si="7"/>
        <v>14866.320000000002</v>
      </c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6">
        <v>150</v>
      </c>
      <c r="AQ140" s="16">
        <v>14866.3</v>
      </c>
      <c r="AR140" s="103"/>
      <c r="AS140" s="103"/>
      <c r="AT140" s="103"/>
      <c r="AU140" s="103"/>
      <c r="AV140" s="103"/>
      <c r="AW140" s="103"/>
      <c r="AX140" s="24" t="s">
        <v>2108</v>
      </c>
      <c r="AY140" s="17" t="s">
        <v>278</v>
      </c>
      <c r="AZ140" s="10" t="s">
        <v>2047</v>
      </c>
      <c r="BA140" s="103"/>
      <c r="BB140" s="104">
        <v>0</v>
      </c>
      <c r="BC140" s="16" t="s">
        <v>1806</v>
      </c>
      <c r="BD140" s="16" t="s">
        <v>918</v>
      </c>
      <c r="BE140" s="103"/>
      <c r="BF140" s="16" t="s">
        <v>445</v>
      </c>
      <c r="BG140" s="16" t="s">
        <v>445</v>
      </c>
      <c r="BH140" s="16" t="s">
        <v>446</v>
      </c>
      <c r="BI140" s="16" t="s">
        <v>1573</v>
      </c>
      <c r="BJ140" s="16" t="s">
        <v>1569</v>
      </c>
      <c r="BK140" s="16">
        <v>75</v>
      </c>
      <c r="BL140" s="16"/>
      <c r="BM140" s="35" t="s">
        <v>403</v>
      </c>
      <c r="BN140" s="18">
        <v>5510410001</v>
      </c>
    </row>
    <row r="141" spans="1:66" ht="153">
      <c r="A141" s="18">
        <v>128</v>
      </c>
      <c r="B141" s="102" t="s">
        <v>510</v>
      </c>
      <c r="C141" s="16" t="s">
        <v>406</v>
      </c>
      <c r="D141" s="16" t="s">
        <v>678</v>
      </c>
      <c r="E141" s="91" t="s">
        <v>23</v>
      </c>
      <c r="F141" s="16" t="s">
        <v>1782</v>
      </c>
      <c r="G141" s="17" t="s">
        <v>1973</v>
      </c>
      <c r="H141" s="12" t="s">
        <v>1677</v>
      </c>
      <c r="I141" s="12">
        <v>150</v>
      </c>
      <c r="J141" s="19">
        <f t="shared" si="12"/>
        <v>614.03</v>
      </c>
      <c r="K141" s="20">
        <v>687.7136</v>
      </c>
      <c r="L141" s="140">
        <f t="shared" si="9"/>
        <v>92104.5</v>
      </c>
      <c r="M141" s="103"/>
      <c r="N141" s="144">
        <f t="shared" si="7"/>
        <v>103157.04000000001</v>
      </c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6">
        <v>150</v>
      </c>
      <c r="AQ141" s="16">
        <v>103157</v>
      </c>
      <c r="AR141" s="103"/>
      <c r="AS141" s="103"/>
      <c r="AT141" s="103"/>
      <c r="AU141" s="103"/>
      <c r="AV141" s="103"/>
      <c r="AW141" s="103"/>
      <c r="AX141" s="24" t="s">
        <v>2108</v>
      </c>
      <c r="AY141" s="17" t="s">
        <v>278</v>
      </c>
      <c r="AZ141" s="10" t="s">
        <v>2047</v>
      </c>
      <c r="BA141" s="103"/>
      <c r="BB141" s="104">
        <v>0</v>
      </c>
      <c r="BC141" s="16" t="s">
        <v>1806</v>
      </c>
      <c r="BD141" s="16" t="s">
        <v>918</v>
      </c>
      <c r="BE141" s="103"/>
      <c r="BF141" s="16" t="s">
        <v>445</v>
      </c>
      <c r="BG141" s="16" t="s">
        <v>445</v>
      </c>
      <c r="BH141" s="16" t="s">
        <v>446</v>
      </c>
      <c r="BI141" s="16" t="s">
        <v>1573</v>
      </c>
      <c r="BJ141" s="16" t="s">
        <v>1569</v>
      </c>
      <c r="BK141" s="16">
        <v>75</v>
      </c>
      <c r="BL141" s="16"/>
      <c r="BM141" s="35" t="s">
        <v>403</v>
      </c>
      <c r="BN141" s="18">
        <v>5510410001</v>
      </c>
    </row>
    <row r="142" spans="1:66" ht="127.5">
      <c r="A142" s="18">
        <v>129</v>
      </c>
      <c r="B142" s="102" t="s">
        <v>510</v>
      </c>
      <c r="C142" s="16" t="s">
        <v>407</v>
      </c>
      <c r="D142" s="16" t="s">
        <v>679</v>
      </c>
      <c r="E142" s="91" t="s">
        <v>24</v>
      </c>
      <c r="F142" s="16" t="s">
        <v>1783</v>
      </c>
      <c r="G142" s="17" t="s">
        <v>1973</v>
      </c>
      <c r="H142" s="12" t="s">
        <v>1677</v>
      </c>
      <c r="I142" s="12">
        <v>100</v>
      </c>
      <c r="J142" s="19">
        <f t="shared" si="12"/>
        <v>339.28</v>
      </c>
      <c r="K142" s="20">
        <v>379.9936</v>
      </c>
      <c r="L142" s="140">
        <f t="shared" si="9"/>
        <v>33928</v>
      </c>
      <c r="M142" s="103"/>
      <c r="N142" s="144">
        <f aca="true" t="shared" si="13" ref="N142:N205">L142*1.12</f>
        <v>37999.36</v>
      </c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6">
        <v>100</v>
      </c>
      <c r="AQ142" s="16">
        <v>37999.4</v>
      </c>
      <c r="AR142" s="103"/>
      <c r="AS142" s="103"/>
      <c r="AT142" s="103"/>
      <c r="AU142" s="103"/>
      <c r="AV142" s="103"/>
      <c r="AW142" s="103"/>
      <c r="AX142" s="24" t="s">
        <v>2108</v>
      </c>
      <c r="AY142" s="17" t="s">
        <v>278</v>
      </c>
      <c r="AZ142" s="10" t="s">
        <v>2047</v>
      </c>
      <c r="BA142" s="103"/>
      <c r="BB142" s="104">
        <v>0</v>
      </c>
      <c r="BC142" s="16" t="s">
        <v>1806</v>
      </c>
      <c r="BD142" s="16" t="s">
        <v>918</v>
      </c>
      <c r="BE142" s="103"/>
      <c r="BF142" s="16" t="s">
        <v>445</v>
      </c>
      <c r="BG142" s="16" t="s">
        <v>445</v>
      </c>
      <c r="BH142" s="16" t="s">
        <v>446</v>
      </c>
      <c r="BI142" s="16" t="s">
        <v>1573</v>
      </c>
      <c r="BJ142" s="16" t="s">
        <v>1569</v>
      </c>
      <c r="BK142" s="16">
        <v>75</v>
      </c>
      <c r="BL142" s="16"/>
      <c r="BM142" s="35" t="s">
        <v>403</v>
      </c>
      <c r="BN142" s="18">
        <v>5510410001</v>
      </c>
    </row>
    <row r="143" spans="1:66" ht="140.25">
      <c r="A143" s="18">
        <v>130</v>
      </c>
      <c r="B143" s="102" t="s">
        <v>510</v>
      </c>
      <c r="C143" s="16" t="s">
        <v>408</v>
      </c>
      <c r="D143" s="16" t="s">
        <v>680</v>
      </c>
      <c r="E143" s="91" t="s">
        <v>25</v>
      </c>
      <c r="F143" s="16" t="s">
        <v>2071</v>
      </c>
      <c r="G143" s="17" t="s">
        <v>1973</v>
      </c>
      <c r="H143" s="12" t="s">
        <v>1677</v>
      </c>
      <c r="I143" s="12">
        <v>150</v>
      </c>
      <c r="J143" s="19">
        <f t="shared" si="12"/>
        <v>619.47</v>
      </c>
      <c r="K143" s="20">
        <v>693.8064</v>
      </c>
      <c r="L143" s="140">
        <f t="shared" si="9"/>
        <v>92920.5</v>
      </c>
      <c r="M143" s="103"/>
      <c r="N143" s="144">
        <f t="shared" si="13"/>
        <v>104070.96</v>
      </c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6">
        <v>150</v>
      </c>
      <c r="AQ143" s="16">
        <v>104071</v>
      </c>
      <c r="AR143" s="103"/>
      <c r="AS143" s="103"/>
      <c r="AT143" s="103"/>
      <c r="AU143" s="103"/>
      <c r="AV143" s="103"/>
      <c r="AW143" s="103"/>
      <c r="AX143" s="24" t="s">
        <v>2108</v>
      </c>
      <c r="AY143" s="17" t="s">
        <v>278</v>
      </c>
      <c r="AZ143" s="10" t="s">
        <v>2047</v>
      </c>
      <c r="BA143" s="103"/>
      <c r="BB143" s="104">
        <v>0</v>
      </c>
      <c r="BC143" s="16" t="s">
        <v>1806</v>
      </c>
      <c r="BD143" s="16" t="s">
        <v>918</v>
      </c>
      <c r="BE143" s="103"/>
      <c r="BF143" s="16" t="s">
        <v>445</v>
      </c>
      <c r="BG143" s="16" t="s">
        <v>445</v>
      </c>
      <c r="BH143" s="16" t="s">
        <v>446</v>
      </c>
      <c r="BI143" s="16" t="s">
        <v>1573</v>
      </c>
      <c r="BJ143" s="16" t="s">
        <v>1569</v>
      </c>
      <c r="BK143" s="16">
        <v>75</v>
      </c>
      <c r="BL143" s="16"/>
      <c r="BM143" s="35" t="s">
        <v>403</v>
      </c>
      <c r="BN143" s="18">
        <v>5510410001</v>
      </c>
    </row>
    <row r="144" spans="1:66" ht="147" customHeight="1">
      <c r="A144" s="18">
        <v>131</v>
      </c>
      <c r="B144" s="102" t="s">
        <v>510</v>
      </c>
      <c r="C144" s="16" t="s">
        <v>409</v>
      </c>
      <c r="D144" s="16" t="s">
        <v>681</v>
      </c>
      <c r="E144" s="91" t="s">
        <v>26</v>
      </c>
      <c r="F144" s="16" t="s">
        <v>2072</v>
      </c>
      <c r="G144" s="17" t="s">
        <v>1973</v>
      </c>
      <c r="H144" s="12" t="s">
        <v>1677</v>
      </c>
      <c r="I144" s="12">
        <v>100</v>
      </c>
      <c r="J144" s="19">
        <f t="shared" si="12"/>
        <v>929.1999999999998</v>
      </c>
      <c r="K144" s="20">
        <v>1040.704</v>
      </c>
      <c r="L144" s="140">
        <f t="shared" si="9"/>
        <v>92919.99999999999</v>
      </c>
      <c r="M144" s="103"/>
      <c r="N144" s="144">
        <f t="shared" si="13"/>
        <v>104070.4</v>
      </c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6">
        <v>100</v>
      </c>
      <c r="AQ144" s="16">
        <v>104070.4</v>
      </c>
      <c r="AR144" s="103"/>
      <c r="AS144" s="103"/>
      <c r="AT144" s="103"/>
      <c r="AU144" s="103"/>
      <c r="AV144" s="103"/>
      <c r="AW144" s="103"/>
      <c r="AX144" s="24" t="s">
        <v>2108</v>
      </c>
      <c r="AY144" s="17" t="s">
        <v>278</v>
      </c>
      <c r="AZ144" s="10" t="s">
        <v>2047</v>
      </c>
      <c r="BA144" s="103"/>
      <c r="BB144" s="104">
        <v>0</v>
      </c>
      <c r="BC144" s="16" t="s">
        <v>1806</v>
      </c>
      <c r="BD144" s="16" t="s">
        <v>918</v>
      </c>
      <c r="BE144" s="103"/>
      <c r="BF144" s="16" t="s">
        <v>445</v>
      </c>
      <c r="BG144" s="16" t="s">
        <v>445</v>
      </c>
      <c r="BH144" s="16" t="s">
        <v>446</v>
      </c>
      <c r="BI144" s="16" t="s">
        <v>1573</v>
      </c>
      <c r="BJ144" s="16" t="s">
        <v>1569</v>
      </c>
      <c r="BK144" s="16">
        <v>75</v>
      </c>
      <c r="BL144" s="16"/>
      <c r="BM144" s="35" t="s">
        <v>403</v>
      </c>
      <c r="BN144" s="18">
        <v>5510410001</v>
      </c>
    </row>
    <row r="145" spans="1:66" ht="151.5" customHeight="1">
      <c r="A145" s="18">
        <v>132</v>
      </c>
      <c r="B145" s="102" t="s">
        <v>510</v>
      </c>
      <c r="C145" s="16" t="s">
        <v>410</v>
      </c>
      <c r="D145" s="16" t="s">
        <v>393</v>
      </c>
      <c r="E145" s="91" t="s">
        <v>27</v>
      </c>
      <c r="F145" s="16" t="s">
        <v>957</v>
      </c>
      <c r="G145" s="17" t="s">
        <v>1973</v>
      </c>
      <c r="H145" s="12" t="s">
        <v>1677</v>
      </c>
      <c r="I145" s="12">
        <v>50</v>
      </c>
      <c r="J145" s="19">
        <f t="shared" si="12"/>
        <v>128.98999999999998</v>
      </c>
      <c r="K145" s="20">
        <v>144.4688</v>
      </c>
      <c r="L145" s="140">
        <f t="shared" si="9"/>
        <v>6449.499999999999</v>
      </c>
      <c r="M145" s="103"/>
      <c r="N145" s="144">
        <f t="shared" si="13"/>
        <v>7223.44</v>
      </c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6">
        <v>50</v>
      </c>
      <c r="AQ145" s="16">
        <v>7223.4</v>
      </c>
      <c r="AR145" s="103"/>
      <c r="AS145" s="103"/>
      <c r="AT145" s="103"/>
      <c r="AU145" s="103"/>
      <c r="AV145" s="103"/>
      <c r="AW145" s="103"/>
      <c r="AX145" s="24" t="s">
        <v>2108</v>
      </c>
      <c r="AY145" s="17" t="s">
        <v>278</v>
      </c>
      <c r="AZ145" s="10" t="s">
        <v>2047</v>
      </c>
      <c r="BA145" s="103"/>
      <c r="BB145" s="104">
        <v>0</v>
      </c>
      <c r="BC145" s="16" t="s">
        <v>1806</v>
      </c>
      <c r="BD145" s="16" t="s">
        <v>918</v>
      </c>
      <c r="BE145" s="103"/>
      <c r="BF145" s="16" t="s">
        <v>445</v>
      </c>
      <c r="BG145" s="16" t="s">
        <v>445</v>
      </c>
      <c r="BH145" s="16" t="s">
        <v>446</v>
      </c>
      <c r="BI145" s="16" t="s">
        <v>1573</v>
      </c>
      <c r="BJ145" s="16" t="s">
        <v>1569</v>
      </c>
      <c r="BK145" s="16">
        <v>75</v>
      </c>
      <c r="BL145" s="16"/>
      <c r="BM145" s="35" t="s">
        <v>403</v>
      </c>
      <c r="BN145" s="18">
        <v>5510410001</v>
      </c>
    </row>
    <row r="146" spans="1:66" ht="63.75">
      <c r="A146" s="18">
        <v>133</v>
      </c>
      <c r="B146" s="102" t="s">
        <v>510</v>
      </c>
      <c r="C146" s="16" t="s">
        <v>411</v>
      </c>
      <c r="D146" s="16" t="s">
        <v>374</v>
      </c>
      <c r="E146" s="91" t="s">
        <v>28</v>
      </c>
      <c r="F146" s="16" t="s">
        <v>958</v>
      </c>
      <c r="G146" s="17" t="s">
        <v>1973</v>
      </c>
      <c r="H146" s="12" t="s">
        <v>1677</v>
      </c>
      <c r="I146" s="12"/>
      <c r="J146" s="19">
        <f t="shared" si="12"/>
        <v>0</v>
      </c>
      <c r="K146" s="20">
        <v>0</v>
      </c>
      <c r="L146" s="140">
        <f t="shared" si="9"/>
        <v>0</v>
      </c>
      <c r="M146" s="103"/>
      <c r="N146" s="144">
        <f t="shared" si="13"/>
        <v>0</v>
      </c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6"/>
      <c r="AQ146" s="16">
        <v>0</v>
      </c>
      <c r="AR146" s="103"/>
      <c r="AS146" s="103"/>
      <c r="AT146" s="103"/>
      <c r="AU146" s="103"/>
      <c r="AV146" s="103"/>
      <c r="AW146" s="103"/>
      <c r="AX146" s="24" t="s">
        <v>2108</v>
      </c>
      <c r="AY146" s="17" t="s">
        <v>278</v>
      </c>
      <c r="AZ146" s="10" t="s">
        <v>2047</v>
      </c>
      <c r="BA146" s="103"/>
      <c r="BB146" s="104">
        <v>0</v>
      </c>
      <c r="BC146" s="16" t="s">
        <v>1806</v>
      </c>
      <c r="BD146" s="16" t="s">
        <v>918</v>
      </c>
      <c r="BE146" s="103"/>
      <c r="BF146" s="16" t="s">
        <v>445</v>
      </c>
      <c r="BG146" s="16" t="s">
        <v>445</v>
      </c>
      <c r="BH146" s="16" t="s">
        <v>446</v>
      </c>
      <c r="BI146" s="16" t="s">
        <v>1573</v>
      </c>
      <c r="BJ146" s="16" t="s">
        <v>1569</v>
      </c>
      <c r="BK146" s="16">
        <v>75</v>
      </c>
      <c r="BL146" s="16"/>
      <c r="BM146" s="35" t="s">
        <v>403</v>
      </c>
      <c r="BN146" s="18">
        <v>5510410001</v>
      </c>
    </row>
    <row r="147" spans="1:66" ht="63.75">
      <c r="A147" s="18">
        <v>134</v>
      </c>
      <c r="B147" s="102" t="s">
        <v>510</v>
      </c>
      <c r="C147" s="16" t="s">
        <v>412</v>
      </c>
      <c r="D147" s="16" t="s">
        <v>375</v>
      </c>
      <c r="E147" s="91" t="s">
        <v>28</v>
      </c>
      <c r="F147" s="16" t="s">
        <v>958</v>
      </c>
      <c r="G147" s="17" t="s">
        <v>1973</v>
      </c>
      <c r="H147" s="12" t="s">
        <v>1677</v>
      </c>
      <c r="I147" s="12"/>
      <c r="J147" s="19">
        <f t="shared" si="12"/>
        <v>0</v>
      </c>
      <c r="K147" s="20">
        <v>0</v>
      </c>
      <c r="L147" s="140">
        <f t="shared" si="9"/>
        <v>0</v>
      </c>
      <c r="M147" s="103"/>
      <c r="N147" s="144">
        <f t="shared" si="13"/>
        <v>0</v>
      </c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6"/>
      <c r="AQ147" s="16">
        <v>0</v>
      </c>
      <c r="AR147" s="103"/>
      <c r="AS147" s="103"/>
      <c r="AT147" s="103"/>
      <c r="AU147" s="103"/>
      <c r="AV147" s="103"/>
      <c r="AW147" s="103"/>
      <c r="AX147" s="24" t="s">
        <v>2108</v>
      </c>
      <c r="AY147" s="17" t="s">
        <v>278</v>
      </c>
      <c r="AZ147" s="10" t="s">
        <v>2047</v>
      </c>
      <c r="BA147" s="103"/>
      <c r="BB147" s="104">
        <v>0</v>
      </c>
      <c r="BC147" s="16" t="s">
        <v>1806</v>
      </c>
      <c r="BD147" s="16" t="s">
        <v>918</v>
      </c>
      <c r="BE147" s="103"/>
      <c r="BF147" s="16" t="s">
        <v>445</v>
      </c>
      <c r="BG147" s="16" t="s">
        <v>445</v>
      </c>
      <c r="BH147" s="16" t="s">
        <v>446</v>
      </c>
      <c r="BI147" s="16" t="s">
        <v>1573</v>
      </c>
      <c r="BJ147" s="16" t="s">
        <v>1569</v>
      </c>
      <c r="BK147" s="16">
        <v>75</v>
      </c>
      <c r="BL147" s="16"/>
      <c r="BM147" s="35" t="s">
        <v>403</v>
      </c>
      <c r="BN147" s="18">
        <v>5510410001</v>
      </c>
    </row>
    <row r="148" spans="1:66" ht="89.25">
      <c r="A148" s="18">
        <v>135</v>
      </c>
      <c r="B148" s="102" t="s">
        <v>511</v>
      </c>
      <c r="C148" s="16" t="s">
        <v>413</v>
      </c>
      <c r="D148" s="16" t="s">
        <v>376</v>
      </c>
      <c r="E148" s="91" t="s">
        <v>29</v>
      </c>
      <c r="F148" s="16" t="s">
        <v>959</v>
      </c>
      <c r="G148" s="17" t="s">
        <v>1973</v>
      </c>
      <c r="H148" s="12" t="s">
        <v>1677</v>
      </c>
      <c r="I148" s="12">
        <v>500</v>
      </c>
      <c r="J148" s="19">
        <f t="shared" si="12"/>
        <v>32.449999999999996</v>
      </c>
      <c r="K148" s="20">
        <v>36.344</v>
      </c>
      <c r="L148" s="140">
        <f t="shared" si="9"/>
        <v>16224.999999999998</v>
      </c>
      <c r="M148" s="103"/>
      <c r="N148" s="144">
        <f t="shared" si="13"/>
        <v>18172</v>
      </c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6">
        <v>500</v>
      </c>
      <c r="AQ148" s="16">
        <v>18172</v>
      </c>
      <c r="AR148" s="103"/>
      <c r="AS148" s="103"/>
      <c r="AT148" s="103"/>
      <c r="AU148" s="103"/>
      <c r="AV148" s="103"/>
      <c r="AW148" s="103"/>
      <c r="AX148" s="24" t="s">
        <v>2108</v>
      </c>
      <c r="AY148" s="17" t="s">
        <v>278</v>
      </c>
      <c r="AZ148" s="10" t="s">
        <v>2047</v>
      </c>
      <c r="BA148" s="103"/>
      <c r="BB148" s="104">
        <v>0</v>
      </c>
      <c r="BC148" s="16" t="s">
        <v>1806</v>
      </c>
      <c r="BD148" s="16" t="s">
        <v>918</v>
      </c>
      <c r="BE148" s="103"/>
      <c r="BF148" s="16" t="s">
        <v>445</v>
      </c>
      <c r="BG148" s="16" t="s">
        <v>445</v>
      </c>
      <c r="BH148" s="16" t="s">
        <v>446</v>
      </c>
      <c r="BI148" s="16" t="s">
        <v>1570</v>
      </c>
      <c r="BJ148" s="16" t="s">
        <v>1569</v>
      </c>
      <c r="BK148" s="16">
        <v>0</v>
      </c>
      <c r="BL148" s="16"/>
      <c r="BM148" s="35" t="s">
        <v>403</v>
      </c>
      <c r="BN148" s="18">
        <v>5510410001</v>
      </c>
    </row>
    <row r="149" spans="1:66" ht="63.75">
      <c r="A149" s="18">
        <v>136</v>
      </c>
      <c r="B149" s="102" t="s">
        <v>511</v>
      </c>
      <c r="C149" s="16" t="s">
        <v>414</v>
      </c>
      <c r="D149" s="16" t="s">
        <v>377</v>
      </c>
      <c r="E149" s="91" t="s">
        <v>30</v>
      </c>
      <c r="F149" s="16" t="s">
        <v>960</v>
      </c>
      <c r="G149" s="17" t="s">
        <v>1973</v>
      </c>
      <c r="H149" s="12" t="s">
        <v>1677</v>
      </c>
      <c r="I149" s="12">
        <v>650</v>
      </c>
      <c r="J149" s="19">
        <f t="shared" si="12"/>
        <v>24.07</v>
      </c>
      <c r="K149" s="20">
        <v>26.9584</v>
      </c>
      <c r="L149" s="140">
        <f t="shared" si="9"/>
        <v>15645.5</v>
      </c>
      <c r="M149" s="103"/>
      <c r="N149" s="144">
        <f t="shared" si="13"/>
        <v>17522.960000000003</v>
      </c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6">
        <v>650</v>
      </c>
      <c r="AQ149" s="16">
        <v>17523</v>
      </c>
      <c r="AR149" s="103"/>
      <c r="AS149" s="103"/>
      <c r="AT149" s="103"/>
      <c r="AU149" s="103"/>
      <c r="AV149" s="103"/>
      <c r="AW149" s="103"/>
      <c r="AX149" s="24" t="s">
        <v>2108</v>
      </c>
      <c r="AY149" s="17" t="s">
        <v>278</v>
      </c>
      <c r="AZ149" s="10" t="s">
        <v>2047</v>
      </c>
      <c r="BA149" s="103"/>
      <c r="BB149" s="104">
        <v>0</v>
      </c>
      <c r="BC149" s="16" t="s">
        <v>1806</v>
      </c>
      <c r="BD149" s="16" t="s">
        <v>918</v>
      </c>
      <c r="BE149" s="103"/>
      <c r="BF149" s="16" t="s">
        <v>445</v>
      </c>
      <c r="BG149" s="16" t="s">
        <v>445</v>
      </c>
      <c r="BH149" s="16" t="s">
        <v>446</v>
      </c>
      <c r="BI149" s="16" t="s">
        <v>1570</v>
      </c>
      <c r="BJ149" s="16" t="s">
        <v>1569</v>
      </c>
      <c r="BK149" s="16">
        <v>0</v>
      </c>
      <c r="BL149" s="16"/>
      <c r="BM149" s="35" t="s">
        <v>403</v>
      </c>
      <c r="BN149" s="18">
        <v>5510410001</v>
      </c>
    </row>
    <row r="150" spans="1:66" ht="63.75">
      <c r="A150" s="18">
        <v>137</v>
      </c>
      <c r="B150" s="102" t="s">
        <v>511</v>
      </c>
      <c r="C150" s="16" t="s">
        <v>415</v>
      </c>
      <c r="D150" s="16" t="s">
        <v>378</v>
      </c>
      <c r="E150" s="91" t="s">
        <v>30</v>
      </c>
      <c r="F150" s="16" t="s">
        <v>960</v>
      </c>
      <c r="G150" s="17" t="s">
        <v>1973</v>
      </c>
      <c r="H150" s="12" t="s">
        <v>1677</v>
      </c>
      <c r="I150" s="12">
        <v>100</v>
      </c>
      <c r="J150" s="19">
        <f t="shared" si="12"/>
        <v>19.47</v>
      </c>
      <c r="K150" s="20">
        <v>21.8064</v>
      </c>
      <c r="L150" s="140">
        <f t="shared" si="9"/>
        <v>1947</v>
      </c>
      <c r="M150" s="103"/>
      <c r="N150" s="144">
        <f t="shared" si="13"/>
        <v>2180.6400000000003</v>
      </c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6">
        <v>100</v>
      </c>
      <c r="AQ150" s="16">
        <v>2180.6</v>
      </c>
      <c r="AR150" s="103"/>
      <c r="AS150" s="103"/>
      <c r="AT150" s="103"/>
      <c r="AU150" s="103"/>
      <c r="AV150" s="103"/>
      <c r="AW150" s="103"/>
      <c r="AX150" s="24" t="s">
        <v>2108</v>
      </c>
      <c r="AY150" s="17" t="s">
        <v>278</v>
      </c>
      <c r="AZ150" s="10" t="s">
        <v>2047</v>
      </c>
      <c r="BA150" s="103"/>
      <c r="BB150" s="104">
        <v>0</v>
      </c>
      <c r="BC150" s="16" t="s">
        <v>1806</v>
      </c>
      <c r="BD150" s="16" t="s">
        <v>918</v>
      </c>
      <c r="BE150" s="103"/>
      <c r="BF150" s="16" t="s">
        <v>445</v>
      </c>
      <c r="BG150" s="16" t="s">
        <v>445</v>
      </c>
      <c r="BH150" s="16" t="s">
        <v>446</v>
      </c>
      <c r="BI150" s="16" t="s">
        <v>1570</v>
      </c>
      <c r="BJ150" s="16" t="s">
        <v>1569</v>
      </c>
      <c r="BK150" s="16">
        <v>0</v>
      </c>
      <c r="BL150" s="16"/>
      <c r="BM150" s="35" t="s">
        <v>403</v>
      </c>
      <c r="BN150" s="18">
        <v>5510410001</v>
      </c>
    </row>
    <row r="151" spans="1:66" ht="178.5">
      <c r="A151" s="18">
        <v>138</v>
      </c>
      <c r="B151" s="102" t="s">
        <v>512</v>
      </c>
      <c r="C151" s="16" t="s">
        <v>379</v>
      </c>
      <c r="D151" s="16" t="s">
        <v>379</v>
      </c>
      <c r="E151" s="91" t="s">
        <v>31</v>
      </c>
      <c r="F151" s="16" t="s">
        <v>961</v>
      </c>
      <c r="G151" s="17" t="s">
        <v>1973</v>
      </c>
      <c r="H151" s="12" t="s">
        <v>1676</v>
      </c>
      <c r="I151" s="12">
        <v>50</v>
      </c>
      <c r="J151" s="19">
        <f t="shared" si="12"/>
        <v>85.97999999999999</v>
      </c>
      <c r="K151" s="20">
        <v>96.2976</v>
      </c>
      <c r="L151" s="140">
        <f t="shared" si="9"/>
        <v>4298.999999999999</v>
      </c>
      <c r="M151" s="103"/>
      <c r="N151" s="144">
        <f t="shared" si="13"/>
        <v>4814.879999999999</v>
      </c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6">
        <v>50</v>
      </c>
      <c r="AQ151" s="16">
        <v>4814.9</v>
      </c>
      <c r="AR151" s="103"/>
      <c r="AS151" s="103"/>
      <c r="AT151" s="103"/>
      <c r="AU151" s="103"/>
      <c r="AV151" s="103"/>
      <c r="AW151" s="103"/>
      <c r="AX151" s="24" t="s">
        <v>2107</v>
      </c>
      <c r="AY151" s="17" t="s">
        <v>278</v>
      </c>
      <c r="AZ151" s="10" t="s">
        <v>2047</v>
      </c>
      <c r="BA151" s="103"/>
      <c r="BB151" s="104">
        <v>0</v>
      </c>
      <c r="BC151" s="16" t="s">
        <v>1806</v>
      </c>
      <c r="BD151" s="16" t="s">
        <v>2012</v>
      </c>
      <c r="BE151" s="103"/>
      <c r="BF151" s="16" t="s">
        <v>445</v>
      </c>
      <c r="BG151" s="16" t="s">
        <v>445</v>
      </c>
      <c r="BH151" s="16" t="s">
        <v>446</v>
      </c>
      <c r="BI151" s="16" t="s">
        <v>1572</v>
      </c>
      <c r="BJ151" s="16" t="s">
        <v>1569</v>
      </c>
      <c r="BK151" s="16">
        <v>75</v>
      </c>
      <c r="BL151" s="16"/>
      <c r="BM151" s="12">
        <v>16680</v>
      </c>
      <c r="BN151" s="18">
        <v>5510410001</v>
      </c>
    </row>
    <row r="152" spans="1:66" ht="242.25">
      <c r="A152" s="18">
        <v>139</v>
      </c>
      <c r="B152" s="102" t="s">
        <v>512</v>
      </c>
      <c r="C152" s="16" t="s">
        <v>416</v>
      </c>
      <c r="D152" s="16" t="s">
        <v>380</v>
      </c>
      <c r="E152" s="91" t="s">
        <v>32</v>
      </c>
      <c r="F152" s="16" t="s">
        <v>962</v>
      </c>
      <c r="G152" s="17" t="s">
        <v>1973</v>
      </c>
      <c r="H152" s="12" t="s">
        <v>1676</v>
      </c>
      <c r="I152" s="12">
        <v>60</v>
      </c>
      <c r="J152" s="19">
        <f t="shared" si="12"/>
        <v>409.14</v>
      </c>
      <c r="K152" s="20">
        <v>458.2368</v>
      </c>
      <c r="L152" s="140">
        <f t="shared" si="9"/>
        <v>24548.399999999998</v>
      </c>
      <c r="M152" s="103"/>
      <c r="N152" s="144">
        <f t="shared" si="13"/>
        <v>27494.208</v>
      </c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6">
        <v>60</v>
      </c>
      <c r="AQ152" s="16">
        <v>27494.2</v>
      </c>
      <c r="AR152" s="103"/>
      <c r="AS152" s="103"/>
      <c r="AT152" s="103"/>
      <c r="AU152" s="103"/>
      <c r="AV152" s="103"/>
      <c r="AW152" s="103"/>
      <c r="AX152" s="24" t="s">
        <v>2107</v>
      </c>
      <c r="AY152" s="17" t="s">
        <v>278</v>
      </c>
      <c r="AZ152" s="10" t="s">
        <v>2047</v>
      </c>
      <c r="BA152" s="103"/>
      <c r="BB152" s="104">
        <v>0</v>
      </c>
      <c r="BC152" s="16" t="s">
        <v>1806</v>
      </c>
      <c r="BD152" s="16" t="s">
        <v>2012</v>
      </c>
      <c r="BE152" s="103"/>
      <c r="BF152" s="16" t="s">
        <v>445</v>
      </c>
      <c r="BG152" s="16" t="s">
        <v>445</v>
      </c>
      <c r="BH152" s="16" t="s">
        <v>446</v>
      </c>
      <c r="BI152" s="16" t="s">
        <v>1572</v>
      </c>
      <c r="BJ152" s="16" t="s">
        <v>1569</v>
      </c>
      <c r="BK152" s="16">
        <v>75</v>
      </c>
      <c r="BL152" s="16"/>
      <c r="BM152" s="12">
        <v>16680</v>
      </c>
      <c r="BN152" s="18">
        <v>5510410001</v>
      </c>
    </row>
    <row r="153" spans="1:66" ht="229.5">
      <c r="A153" s="18">
        <v>140</v>
      </c>
      <c r="B153" s="102" t="s">
        <v>512</v>
      </c>
      <c r="C153" s="16" t="s">
        <v>417</v>
      </c>
      <c r="D153" s="16" t="s">
        <v>381</v>
      </c>
      <c r="E153" s="91" t="s">
        <v>33</v>
      </c>
      <c r="F153" s="16" t="s">
        <v>1684</v>
      </c>
      <c r="G153" s="17" t="s">
        <v>1973</v>
      </c>
      <c r="H153" s="12" t="s">
        <v>1676</v>
      </c>
      <c r="I153" s="12">
        <v>25</v>
      </c>
      <c r="J153" s="19">
        <f t="shared" si="12"/>
        <v>216.98999999999998</v>
      </c>
      <c r="K153" s="20">
        <v>243.0288</v>
      </c>
      <c r="L153" s="140">
        <f t="shared" si="9"/>
        <v>5424.749999999999</v>
      </c>
      <c r="M153" s="103"/>
      <c r="N153" s="144">
        <f t="shared" si="13"/>
        <v>6075.719999999999</v>
      </c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6">
        <v>25</v>
      </c>
      <c r="AQ153" s="16">
        <v>6075.7</v>
      </c>
      <c r="AR153" s="103"/>
      <c r="AS153" s="103"/>
      <c r="AT153" s="103"/>
      <c r="AU153" s="103"/>
      <c r="AV153" s="103"/>
      <c r="AW153" s="103"/>
      <c r="AX153" s="24" t="s">
        <v>2107</v>
      </c>
      <c r="AY153" s="17" t="s">
        <v>278</v>
      </c>
      <c r="AZ153" s="10" t="s">
        <v>2047</v>
      </c>
      <c r="BA153" s="103"/>
      <c r="BB153" s="104">
        <v>0</v>
      </c>
      <c r="BC153" s="16" t="s">
        <v>1806</v>
      </c>
      <c r="BD153" s="16" t="s">
        <v>2012</v>
      </c>
      <c r="BE153" s="103"/>
      <c r="BF153" s="16" t="s">
        <v>445</v>
      </c>
      <c r="BG153" s="16" t="s">
        <v>445</v>
      </c>
      <c r="BH153" s="16" t="s">
        <v>446</v>
      </c>
      <c r="BI153" s="16" t="s">
        <v>1572</v>
      </c>
      <c r="BJ153" s="16" t="s">
        <v>1569</v>
      </c>
      <c r="BK153" s="16">
        <v>75</v>
      </c>
      <c r="BL153" s="16"/>
      <c r="BM153" s="12">
        <v>16680</v>
      </c>
      <c r="BN153" s="18">
        <v>5510410001</v>
      </c>
    </row>
    <row r="154" spans="1:66" ht="255">
      <c r="A154" s="18">
        <v>141</v>
      </c>
      <c r="B154" s="102" t="s">
        <v>512</v>
      </c>
      <c r="C154" s="16" t="s">
        <v>382</v>
      </c>
      <c r="D154" s="16" t="s">
        <v>382</v>
      </c>
      <c r="E154" s="91" t="s">
        <v>1595</v>
      </c>
      <c r="F154" s="16" t="s">
        <v>2103</v>
      </c>
      <c r="G154" s="17" t="s">
        <v>1973</v>
      </c>
      <c r="H154" s="12" t="s">
        <v>1676</v>
      </c>
      <c r="I154" s="12">
        <v>70</v>
      </c>
      <c r="J154" s="19">
        <f t="shared" si="12"/>
        <v>199.10999999999999</v>
      </c>
      <c r="K154" s="20">
        <v>223.0032</v>
      </c>
      <c r="L154" s="140">
        <f t="shared" si="9"/>
        <v>13937.699999999999</v>
      </c>
      <c r="M154" s="103"/>
      <c r="N154" s="144">
        <f t="shared" si="13"/>
        <v>15610.224</v>
      </c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6">
        <v>70</v>
      </c>
      <c r="AQ154" s="16">
        <v>15610.2</v>
      </c>
      <c r="AR154" s="103"/>
      <c r="AS154" s="103"/>
      <c r="AT154" s="103"/>
      <c r="AU154" s="103"/>
      <c r="AV154" s="103"/>
      <c r="AW154" s="103"/>
      <c r="AX154" s="24" t="s">
        <v>2107</v>
      </c>
      <c r="AY154" s="17" t="s">
        <v>278</v>
      </c>
      <c r="AZ154" s="10" t="s">
        <v>2047</v>
      </c>
      <c r="BA154" s="103"/>
      <c r="BB154" s="104">
        <v>0</v>
      </c>
      <c r="BC154" s="16" t="s">
        <v>1806</v>
      </c>
      <c r="BD154" s="16" t="s">
        <v>2012</v>
      </c>
      <c r="BE154" s="103"/>
      <c r="BF154" s="16" t="s">
        <v>445</v>
      </c>
      <c r="BG154" s="16" t="s">
        <v>445</v>
      </c>
      <c r="BH154" s="16" t="s">
        <v>446</v>
      </c>
      <c r="BI154" s="16" t="s">
        <v>1572</v>
      </c>
      <c r="BJ154" s="16" t="s">
        <v>1569</v>
      </c>
      <c r="BK154" s="16">
        <v>75</v>
      </c>
      <c r="BL154" s="16"/>
      <c r="BM154" s="12">
        <v>16680</v>
      </c>
      <c r="BN154" s="18">
        <v>5510410001</v>
      </c>
    </row>
    <row r="155" spans="1:66" ht="409.5" customHeight="1">
      <c r="A155" s="18">
        <v>142</v>
      </c>
      <c r="B155" s="102" t="s">
        <v>512</v>
      </c>
      <c r="C155" s="16" t="s">
        <v>418</v>
      </c>
      <c r="D155" s="16" t="s">
        <v>383</v>
      </c>
      <c r="E155" s="91" t="s">
        <v>32</v>
      </c>
      <c r="F155" s="16" t="s">
        <v>962</v>
      </c>
      <c r="G155" s="17" t="s">
        <v>1973</v>
      </c>
      <c r="H155" s="12" t="s">
        <v>1676</v>
      </c>
      <c r="I155" s="12">
        <v>60</v>
      </c>
      <c r="J155" s="19">
        <f t="shared" si="12"/>
        <v>466.51</v>
      </c>
      <c r="K155" s="20">
        <v>522.4912</v>
      </c>
      <c r="L155" s="140">
        <f t="shared" si="9"/>
        <v>27990.6</v>
      </c>
      <c r="M155" s="103"/>
      <c r="N155" s="144">
        <f t="shared" si="13"/>
        <v>31349.472</v>
      </c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6">
        <v>60</v>
      </c>
      <c r="AQ155" s="16">
        <v>31349.5</v>
      </c>
      <c r="AR155" s="103"/>
      <c r="AS155" s="103"/>
      <c r="AT155" s="103"/>
      <c r="AU155" s="103"/>
      <c r="AV155" s="103"/>
      <c r="AW155" s="103"/>
      <c r="AX155" s="24" t="s">
        <v>2107</v>
      </c>
      <c r="AY155" s="17" t="s">
        <v>278</v>
      </c>
      <c r="AZ155" s="10" t="s">
        <v>2047</v>
      </c>
      <c r="BA155" s="103"/>
      <c r="BB155" s="104">
        <v>0</v>
      </c>
      <c r="BC155" s="16" t="s">
        <v>1806</v>
      </c>
      <c r="BD155" s="16" t="s">
        <v>2012</v>
      </c>
      <c r="BE155" s="103"/>
      <c r="BF155" s="16" t="s">
        <v>445</v>
      </c>
      <c r="BG155" s="16" t="s">
        <v>445</v>
      </c>
      <c r="BH155" s="16" t="s">
        <v>446</v>
      </c>
      <c r="BI155" s="16" t="s">
        <v>1572</v>
      </c>
      <c r="BJ155" s="16" t="s">
        <v>1569</v>
      </c>
      <c r="BK155" s="16">
        <v>75</v>
      </c>
      <c r="BL155" s="16"/>
      <c r="BM155" s="12">
        <v>16680</v>
      </c>
      <c r="BN155" s="18">
        <v>5510410001</v>
      </c>
    </row>
    <row r="156" spans="1:66" ht="63.75">
      <c r="A156" s="18">
        <v>143</v>
      </c>
      <c r="B156" s="102" t="s">
        <v>512</v>
      </c>
      <c r="C156" s="16" t="s">
        <v>419</v>
      </c>
      <c r="D156" s="16" t="s">
        <v>384</v>
      </c>
      <c r="E156" s="91" t="s">
        <v>34</v>
      </c>
      <c r="F156" s="16" t="s">
        <v>665</v>
      </c>
      <c r="G156" s="17" t="s">
        <v>1973</v>
      </c>
      <c r="H156" s="12" t="s">
        <v>1676</v>
      </c>
      <c r="I156" s="12">
        <v>25</v>
      </c>
      <c r="J156" s="19">
        <f t="shared" si="12"/>
        <v>495.57</v>
      </c>
      <c r="K156" s="20">
        <v>555.0384</v>
      </c>
      <c r="L156" s="140">
        <f t="shared" si="9"/>
        <v>12389.25</v>
      </c>
      <c r="M156" s="103"/>
      <c r="N156" s="144">
        <f t="shared" si="13"/>
        <v>13875.960000000001</v>
      </c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6">
        <v>25</v>
      </c>
      <c r="AQ156" s="16">
        <v>13876</v>
      </c>
      <c r="AR156" s="103"/>
      <c r="AS156" s="103"/>
      <c r="AT156" s="103"/>
      <c r="AU156" s="103"/>
      <c r="AV156" s="103"/>
      <c r="AW156" s="103"/>
      <c r="AX156" s="24" t="s">
        <v>2107</v>
      </c>
      <c r="AY156" s="17" t="s">
        <v>278</v>
      </c>
      <c r="AZ156" s="10" t="s">
        <v>2047</v>
      </c>
      <c r="BA156" s="103"/>
      <c r="BB156" s="104">
        <v>0</v>
      </c>
      <c r="BC156" s="16" t="s">
        <v>1806</v>
      </c>
      <c r="BD156" s="16" t="s">
        <v>2012</v>
      </c>
      <c r="BE156" s="103"/>
      <c r="BF156" s="16" t="s">
        <v>445</v>
      </c>
      <c r="BG156" s="16" t="s">
        <v>445</v>
      </c>
      <c r="BH156" s="16" t="s">
        <v>446</v>
      </c>
      <c r="BI156" s="16" t="s">
        <v>1572</v>
      </c>
      <c r="BJ156" s="16" t="s">
        <v>1569</v>
      </c>
      <c r="BK156" s="16">
        <v>75</v>
      </c>
      <c r="BL156" s="16"/>
      <c r="BM156" s="12">
        <v>16680</v>
      </c>
      <c r="BN156" s="18">
        <v>5510410001</v>
      </c>
    </row>
    <row r="157" spans="1:66" ht="67.5" customHeight="1">
      <c r="A157" s="18">
        <v>144</v>
      </c>
      <c r="B157" s="102" t="s">
        <v>512</v>
      </c>
      <c r="C157" s="16" t="s">
        <v>420</v>
      </c>
      <c r="D157" s="16" t="s">
        <v>385</v>
      </c>
      <c r="E157" s="91" t="s">
        <v>35</v>
      </c>
      <c r="F157" s="16" t="s">
        <v>666</v>
      </c>
      <c r="G157" s="17" t="s">
        <v>1973</v>
      </c>
      <c r="H157" s="12" t="s">
        <v>1676</v>
      </c>
      <c r="I157" s="12">
        <v>25</v>
      </c>
      <c r="J157" s="19">
        <f t="shared" si="12"/>
        <v>187.31999999999996</v>
      </c>
      <c r="K157" s="20">
        <v>209.7984</v>
      </c>
      <c r="L157" s="140">
        <f t="shared" si="9"/>
        <v>4682.999999999999</v>
      </c>
      <c r="M157" s="103"/>
      <c r="N157" s="144">
        <f t="shared" si="13"/>
        <v>5244.959999999999</v>
      </c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6">
        <v>25</v>
      </c>
      <c r="AQ157" s="16">
        <v>5245</v>
      </c>
      <c r="AR157" s="103"/>
      <c r="AS157" s="103"/>
      <c r="AT157" s="103"/>
      <c r="AU157" s="103"/>
      <c r="AV157" s="103"/>
      <c r="AW157" s="103"/>
      <c r="AX157" s="24" t="s">
        <v>2107</v>
      </c>
      <c r="AY157" s="17" t="s">
        <v>278</v>
      </c>
      <c r="AZ157" s="10" t="s">
        <v>2047</v>
      </c>
      <c r="BA157" s="103"/>
      <c r="BB157" s="104">
        <v>0</v>
      </c>
      <c r="BC157" s="16" t="s">
        <v>1806</v>
      </c>
      <c r="BD157" s="16" t="s">
        <v>2012</v>
      </c>
      <c r="BE157" s="103"/>
      <c r="BF157" s="16" t="s">
        <v>445</v>
      </c>
      <c r="BG157" s="16" t="s">
        <v>445</v>
      </c>
      <c r="BH157" s="16" t="s">
        <v>446</v>
      </c>
      <c r="BI157" s="16" t="s">
        <v>1572</v>
      </c>
      <c r="BJ157" s="16" t="s">
        <v>1569</v>
      </c>
      <c r="BK157" s="16">
        <v>75</v>
      </c>
      <c r="BL157" s="16"/>
      <c r="BM157" s="12">
        <v>16680</v>
      </c>
      <c r="BN157" s="18">
        <v>5510410001</v>
      </c>
    </row>
    <row r="158" spans="1:66" ht="225" customHeight="1">
      <c r="A158" s="18">
        <v>145</v>
      </c>
      <c r="B158" s="102" t="s">
        <v>512</v>
      </c>
      <c r="C158" s="16" t="s">
        <v>421</v>
      </c>
      <c r="D158" s="16" t="s">
        <v>386</v>
      </c>
      <c r="E158" s="91" t="s">
        <v>32</v>
      </c>
      <c r="F158" s="16" t="s">
        <v>962</v>
      </c>
      <c r="G158" s="17" t="s">
        <v>1973</v>
      </c>
      <c r="H158" s="12" t="s">
        <v>1676</v>
      </c>
      <c r="I158" s="12">
        <v>60</v>
      </c>
      <c r="J158" s="19">
        <f t="shared" si="12"/>
        <v>395.75999999999993</v>
      </c>
      <c r="K158" s="20">
        <v>443.2512</v>
      </c>
      <c r="L158" s="140">
        <f t="shared" si="9"/>
        <v>23745.599999999995</v>
      </c>
      <c r="M158" s="103"/>
      <c r="N158" s="144">
        <f t="shared" si="13"/>
        <v>26595.071999999996</v>
      </c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6">
        <v>60</v>
      </c>
      <c r="AQ158" s="23">
        <v>26595.1</v>
      </c>
      <c r="AR158" s="103"/>
      <c r="AS158" s="103"/>
      <c r="AT158" s="103"/>
      <c r="AU158" s="103"/>
      <c r="AV158" s="103"/>
      <c r="AW158" s="103"/>
      <c r="AX158" s="24" t="s">
        <v>2107</v>
      </c>
      <c r="AY158" s="17" t="s">
        <v>278</v>
      </c>
      <c r="AZ158" s="10" t="s">
        <v>2047</v>
      </c>
      <c r="BA158" s="103"/>
      <c r="BB158" s="104">
        <v>0</v>
      </c>
      <c r="BC158" s="16" t="s">
        <v>1806</v>
      </c>
      <c r="BD158" s="16" t="s">
        <v>2012</v>
      </c>
      <c r="BE158" s="103"/>
      <c r="BF158" s="16" t="s">
        <v>445</v>
      </c>
      <c r="BG158" s="16" t="s">
        <v>445</v>
      </c>
      <c r="BH158" s="16" t="s">
        <v>446</v>
      </c>
      <c r="BI158" s="16" t="s">
        <v>1572</v>
      </c>
      <c r="BJ158" s="16" t="s">
        <v>1569</v>
      </c>
      <c r="BK158" s="16">
        <v>75</v>
      </c>
      <c r="BL158" s="16"/>
      <c r="BM158" s="12">
        <v>16680</v>
      </c>
      <c r="BN158" s="18">
        <v>5510410001</v>
      </c>
    </row>
    <row r="159" spans="1:66" ht="242.25">
      <c r="A159" s="18">
        <v>146</v>
      </c>
      <c r="B159" s="102" t="s">
        <v>512</v>
      </c>
      <c r="C159" s="16" t="s">
        <v>422</v>
      </c>
      <c r="D159" s="16" t="s">
        <v>387</v>
      </c>
      <c r="E159" s="91" t="s">
        <v>32</v>
      </c>
      <c r="F159" s="16" t="s">
        <v>962</v>
      </c>
      <c r="G159" s="17" t="s">
        <v>1973</v>
      </c>
      <c r="H159" s="12" t="s">
        <v>1676</v>
      </c>
      <c r="I159" s="12">
        <v>60</v>
      </c>
      <c r="J159" s="19">
        <f t="shared" si="12"/>
        <v>230</v>
      </c>
      <c r="K159" s="20">
        <v>257.6</v>
      </c>
      <c r="L159" s="140">
        <f aca="true" t="shared" si="14" ref="L159:L222">I159*J159</f>
        <v>13800</v>
      </c>
      <c r="M159" s="103"/>
      <c r="N159" s="144">
        <f t="shared" si="13"/>
        <v>15456.000000000002</v>
      </c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6">
        <v>60</v>
      </c>
      <c r="AQ159" s="16">
        <v>15456</v>
      </c>
      <c r="AR159" s="103"/>
      <c r="AS159" s="103"/>
      <c r="AT159" s="103"/>
      <c r="AU159" s="103"/>
      <c r="AV159" s="103"/>
      <c r="AW159" s="103"/>
      <c r="AX159" s="24" t="s">
        <v>2107</v>
      </c>
      <c r="AY159" s="17" t="s">
        <v>278</v>
      </c>
      <c r="AZ159" s="10" t="s">
        <v>2047</v>
      </c>
      <c r="BA159" s="103"/>
      <c r="BB159" s="104">
        <v>0</v>
      </c>
      <c r="BC159" s="16" t="s">
        <v>1806</v>
      </c>
      <c r="BD159" s="16" t="s">
        <v>2012</v>
      </c>
      <c r="BE159" s="103"/>
      <c r="BF159" s="16" t="s">
        <v>445</v>
      </c>
      <c r="BG159" s="16" t="s">
        <v>445</v>
      </c>
      <c r="BH159" s="16" t="s">
        <v>446</v>
      </c>
      <c r="BI159" s="16" t="s">
        <v>1572</v>
      </c>
      <c r="BJ159" s="16" t="s">
        <v>1569</v>
      </c>
      <c r="BK159" s="16">
        <v>75</v>
      </c>
      <c r="BL159" s="16"/>
      <c r="BM159" s="12">
        <v>16680</v>
      </c>
      <c r="BN159" s="18">
        <v>5510410001</v>
      </c>
    </row>
    <row r="160" spans="1:66" ht="242.25">
      <c r="A160" s="18">
        <v>147</v>
      </c>
      <c r="B160" s="102" t="s">
        <v>512</v>
      </c>
      <c r="C160" s="16" t="s">
        <v>423</v>
      </c>
      <c r="D160" s="16" t="s">
        <v>388</v>
      </c>
      <c r="E160" s="91" t="s">
        <v>32</v>
      </c>
      <c r="F160" s="16" t="s">
        <v>962</v>
      </c>
      <c r="G160" s="17" t="s">
        <v>1973</v>
      </c>
      <c r="H160" s="12" t="s">
        <v>1676</v>
      </c>
      <c r="I160" s="12">
        <v>60</v>
      </c>
      <c r="J160" s="19">
        <f t="shared" si="12"/>
        <v>257.14</v>
      </c>
      <c r="K160" s="20">
        <v>287.9968</v>
      </c>
      <c r="L160" s="140">
        <f t="shared" si="14"/>
        <v>15428.4</v>
      </c>
      <c r="M160" s="103"/>
      <c r="N160" s="144">
        <f t="shared" si="13"/>
        <v>17279.808</v>
      </c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6">
        <v>60</v>
      </c>
      <c r="AQ160" s="16">
        <v>17279.8</v>
      </c>
      <c r="AR160" s="103"/>
      <c r="AS160" s="103"/>
      <c r="AT160" s="103"/>
      <c r="AU160" s="103"/>
      <c r="AV160" s="103"/>
      <c r="AW160" s="103"/>
      <c r="AX160" s="24" t="s">
        <v>2107</v>
      </c>
      <c r="AY160" s="17" t="s">
        <v>278</v>
      </c>
      <c r="AZ160" s="10" t="s">
        <v>2047</v>
      </c>
      <c r="BA160" s="103"/>
      <c r="BB160" s="104">
        <v>0</v>
      </c>
      <c r="BC160" s="16" t="s">
        <v>1806</v>
      </c>
      <c r="BD160" s="16" t="s">
        <v>2012</v>
      </c>
      <c r="BE160" s="103"/>
      <c r="BF160" s="16" t="s">
        <v>445</v>
      </c>
      <c r="BG160" s="16" t="s">
        <v>445</v>
      </c>
      <c r="BH160" s="16" t="s">
        <v>446</v>
      </c>
      <c r="BI160" s="16" t="s">
        <v>1572</v>
      </c>
      <c r="BJ160" s="16" t="s">
        <v>1569</v>
      </c>
      <c r="BK160" s="16">
        <v>75</v>
      </c>
      <c r="BL160" s="16"/>
      <c r="BM160" s="12">
        <v>16680</v>
      </c>
      <c r="BN160" s="18">
        <v>5510410001</v>
      </c>
    </row>
    <row r="161" spans="1:66" ht="253.5" customHeight="1">
      <c r="A161" s="18">
        <v>148</v>
      </c>
      <c r="B161" s="102" t="s">
        <v>512</v>
      </c>
      <c r="C161" s="16" t="s">
        <v>389</v>
      </c>
      <c r="D161" s="16" t="s">
        <v>389</v>
      </c>
      <c r="E161" s="91" t="s">
        <v>32</v>
      </c>
      <c r="F161" s="16" t="s">
        <v>962</v>
      </c>
      <c r="G161" s="17" t="s">
        <v>1973</v>
      </c>
      <c r="H161" s="12" t="s">
        <v>1676</v>
      </c>
      <c r="I161" s="12">
        <v>50</v>
      </c>
      <c r="J161" s="19">
        <f t="shared" si="12"/>
        <v>177.52999999999997</v>
      </c>
      <c r="K161" s="20">
        <v>198.8336</v>
      </c>
      <c r="L161" s="140">
        <f t="shared" si="14"/>
        <v>8876.499999999998</v>
      </c>
      <c r="M161" s="103"/>
      <c r="N161" s="144">
        <f t="shared" si="13"/>
        <v>9941.679999999998</v>
      </c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6">
        <v>50</v>
      </c>
      <c r="AQ161" s="16">
        <v>9941.7</v>
      </c>
      <c r="AR161" s="103"/>
      <c r="AS161" s="103"/>
      <c r="AT161" s="103"/>
      <c r="AU161" s="103"/>
      <c r="AV161" s="103"/>
      <c r="AW161" s="103"/>
      <c r="AX161" s="24" t="s">
        <v>2107</v>
      </c>
      <c r="AY161" s="17" t="s">
        <v>278</v>
      </c>
      <c r="AZ161" s="10" t="s">
        <v>2047</v>
      </c>
      <c r="BA161" s="103"/>
      <c r="BB161" s="104">
        <v>0</v>
      </c>
      <c r="BC161" s="16" t="s">
        <v>1806</v>
      </c>
      <c r="BD161" s="16" t="s">
        <v>2012</v>
      </c>
      <c r="BE161" s="103"/>
      <c r="BF161" s="16" t="s">
        <v>445</v>
      </c>
      <c r="BG161" s="16" t="s">
        <v>445</v>
      </c>
      <c r="BH161" s="16" t="s">
        <v>446</v>
      </c>
      <c r="BI161" s="16" t="s">
        <v>1572</v>
      </c>
      <c r="BJ161" s="16" t="s">
        <v>1569</v>
      </c>
      <c r="BK161" s="16">
        <v>75</v>
      </c>
      <c r="BL161" s="16"/>
      <c r="BM161" s="12">
        <v>16680</v>
      </c>
      <c r="BN161" s="18">
        <v>5510410001</v>
      </c>
    </row>
    <row r="162" spans="1:66" ht="282" customHeight="1">
      <c r="A162" s="18">
        <v>149</v>
      </c>
      <c r="B162" s="102" t="s">
        <v>512</v>
      </c>
      <c r="C162" s="16" t="s">
        <v>424</v>
      </c>
      <c r="D162" s="16" t="s">
        <v>390</v>
      </c>
      <c r="E162" s="91" t="s">
        <v>36</v>
      </c>
      <c r="F162" s="16" t="s">
        <v>962</v>
      </c>
      <c r="G162" s="17" t="s">
        <v>1973</v>
      </c>
      <c r="H162" s="12" t="s">
        <v>1676</v>
      </c>
      <c r="I162" s="12">
        <v>50</v>
      </c>
      <c r="J162" s="19">
        <f t="shared" si="12"/>
        <v>316.14</v>
      </c>
      <c r="K162" s="20">
        <v>354.0768</v>
      </c>
      <c r="L162" s="140">
        <f t="shared" si="14"/>
        <v>15807</v>
      </c>
      <c r="M162" s="103"/>
      <c r="N162" s="144">
        <f t="shared" si="13"/>
        <v>17703.84</v>
      </c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6">
        <v>50</v>
      </c>
      <c r="AQ162" s="16">
        <v>17703.8</v>
      </c>
      <c r="AR162" s="103"/>
      <c r="AS162" s="103"/>
      <c r="AT162" s="103"/>
      <c r="AU162" s="103"/>
      <c r="AV162" s="103"/>
      <c r="AW162" s="103"/>
      <c r="AX162" s="24" t="s">
        <v>2107</v>
      </c>
      <c r="AY162" s="17" t="s">
        <v>278</v>
      </c>
      <c r="AZ162" s="10" t="s">
        <v>2047</v>
      </c>
      <c r="BA162" s="103"/>
      <c r="BB162" s="104">
        <v>0</v>
      </c>
      <c r="BC162" s="16" t="s">
        <v>1806</v>
      </c>
      <c r="BD162" s="16" t="s">
        <v>2012</v>
      </c>
      <c r="BE162" s="103"/>
      <c r="BF162" s="16" t="s">
        <v>445</v>
      </c>
      <c r="BG162" s="16" t="s">
        <v>445</v>
      </c>
      <c r="BH162" s="16" t="s">
        <v>446</v>
      </c>
      <c r="BI162" s="16" t="s">
        <v>1572</v>
      </c>
      <c r="BJ162" s="16" t="s">
        <v>1569</v>
      </c>
      <c r="BK162" s="16">
        <v>75</v>
      </c>
      <c r="BL162" s="16"/>
      <c r="BM162" s="12">
        <v>16680</v>
      </c>
      <c r="BN162" s="18">
        <v>5510410001</v>
      </c>
    </row>
    <row r="163" spans="1:66" ht="216.75">
      <c r="A163" s="18">
        <v>150</v>
      </c>
      <c r="B163" s="102" t="s">
        <v>512</v>
      </c>
      <c r="C163" s="16" t="s">
        <v>425</v>
      </c>
      <c r="D163" s="16" t="s">
        <v>391</v>
      </c>
      <c r="E163" s="91" t="s">
        <v>36</v>
      </c>
      <c r="F163" s="16" t="s">
        <v>962</v>
      </c>
      <c r="G163" s="17" t="s">
        <v>1973</v>
      </c>
      <c r="H163" s="12" t="s">
        <v>1676</v>
      </c>
      <c r="I163" s="12">
        <v>60</v>
      </c>
      <c r="J163" s="19">
        <f aca="true" t="shared" si="15" ref="J163:J183">K163/1.12</f>
        <v>196.15999999999997</v>
      </c>
      <c r="K163" s="20">
        <v>219.6992</v>
      </c>
      <c r="L163" s="140">
        <f t="shared" si="14"/>
        <v>11769.599999999999</v>
      </c>
      <c r="M163" s="103"/>
      <c r="N163" s="144">
        <f t="shared" si="13"/>
        <v>13181.952</v>
      </c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6">
        <v>60</v>
      </c>
      <c r="AQ163" s="16">
        <v>13182</v>
      </c>
      <c r="AR163" s="103"/>
      <c r="AS163" s="103"/>
      <c r="AT163" s="103"/>
      <c r="AU163" s="103"/>
      <c r="AV163" s="103"/>
      <c r="AW163" s="103"/>
      <c r="AX163" s="24" t="s">
        <v>2107</v>
      </c>
      <c r="AY163" s="17" t="s">
        <v>278</v>
      </c>
      <c r="AZ163" s="10" t="s">
        <v>2047</v>
      </c>
      <c r="BA163" s="103"/>
      <c r="BB163" s="104">
        <v>0</v>
      </c>
      <c r="BC163" s="16" t="s">
        <v>1806</v>
      </c>
      <c r="BD163" s="16" t="s">
        <v>2012</v>
      </c>
      <c r="BE163" s="103"/>
      <c r="BF163" s="16" t="s">
        <v>445</v>
      </c>
      <c r="BG163" s="16" t="s">
        <v>445</v>
      </c>
      <c r="BH163" s="16" t="s">
        <v>446</v>
      </c>
      <c r="BI163" s="16" t="s">
        <v>1572</v>
      </c>
      <c r="BJ163" s="16" t="s">
        <v>1569</v>
      </c>
      <c r="BK163" s="16">
        <v>75</v>
      </c>
      <c r="BL163" s="16"/>
      <c r="BM163" s="12">
        <v>16680</v>
      </c>
      <c r="BN163" s="18">
        <v>5510410001</v>
      </c>
    </row>
    <row r="164" spans="1:66" ht="153">
      <c r="A164" s="18">
        <v>151</v>
      </c>
      <c r="B164" s="102" t="s">
        <v>512</v>
      </c>
      <c r="C164" s="16" t="s">
        <v>426</v>
      </c>
      <c r="D164" s="16" t="s">
        <v>2250</v>
      </c>
      <c r="E164" s="92" t="s">
        <v>2002</v>
      </c>
      <c r="F164" s="16" t="s">
        <v>667</v>
      </c>
      <c r="G164" s="17" t="s">
        <v>1973</v>
      </c>
      <c r="H164" s="12" t="s">
        <v>1676</v>
      </c>
      <c r="I164" s="12">
        <v>10</v>
      </c>
      <c r="J164" s="19">
        <f t="shared" si="15"/>
        <v>377.23999999999995</v>
      </c>
      <c r="K164" s="20">
        <v>422.5088</v>
      </c>
      <c r="L164" s="140">
        <f t="shared" si="14"/>
        <v>3772.3999999999996</v>
      </c>
      <c r="M164" s="103"/>
      <c r="N164" s="144">
        <f t="shared" si="13"/>
        <v>4225.088</v>
      </c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6">
        <v>10</v>
      </c>
      <c r="AQ164" s="16">
        <v>4225.1</v>
      </c>
      <c r="AR164" s="103"/>
      <c r="AS164" s="103"/>
      <c r="AT164" s="103"/>
      <c r="AU164" s="103"/>
      <c r="AV164" s="103"/>
      <c r="AW164" s="103"/>
      <c r="AX164" s="24" t="s">
        <v>2107</v>
      </c>
      <c r="AY164" s="17" t="s">
        <v>278</v>
      </c>
      <c r="AZ164" s="10" t="s">
        <v>2047</v>
      </c>
      <c r="BA164" s="103"/>
      <c r="BB164" s="104">
        <v>0</v>
      </c>
      <c r="BC164" s="16" t="s">
        <v>1806</v>
      </c>
      <c r="BD164" s="16" t="s">
        <v>2012</v>
      </c>
      <c r="BE164" s="103"/>
      <c r="BF164" s="16" t="s">
        <v>445</v>
      </c>
      <c r="BG164" s="16" t="s">
        <v>445</v>
      </c>
      <c r="BH164" s="16" t="s">
        <v>446</v>
      </c>
      <c r="BI164" s="16" t="s">
        <v>1572</v>
      </c>
      <c r="BJ164" s="16" t="s">
        <v>1569</v>
      </c>
      <c r="BK164" s="16">
        <v>75</v>
      </c>
      <c r="BL164" s="16"/>
      <c r="BM164" s="12">
        <v>16680</v>
      </c>
      <c r="BN164" s="18">
        <v>5510410001</v>
      </c>
    </row>
    <row r="165" spans="1:66" ht="242.25">
      <c r="A165" s="18">
        <v>152</v>
      </c>
      <c r="B165" s="102" t="s">
        <v>512</v>
      </c>
      <c r="C165" s="16" t="s">
        <v>427</v>
      </c>
      <c r="D165" s="16" t="s">
        <v>2251</v>
      </c>
      <c r="E165" s="91" t="s">
        <v>32</v>
      </c>
      <c r="F165" s="16" t="s">
        <v>962</v>
      </c>
      <c r="G165" s="17" t="s">
        <v>1973</v>
      </c>
      <c r="H165" s="12" t="s">
        <v>1676</v>
      </c>
      <c r="I165" s="12">
        <v>20</v>
      </c>
      <c r="J165" s="19">
        <f t="shared" si="15"/>
        <v>125.94999999999999</v>
      </c>
      <c r="K165" s="20">
        <v>141.064</v>
      </c>
      <c r="L165" s="140">
        <f t="shared" si="14"/>
        <v>2519</v>
      </c>
      <c r="M165" s="103"/>
      <c r="N165" s="144">
        <f t="shared" si="13"/>
        <v>2821.28</v>
      </c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6">
        <v>20</v>
      </c>
      <c r="AQ165" s="16">
        <v>2821.3</v>
      </c>
      <c r="AR165" s="103"/>
      <c r="AS165" s="103"/>
      <c r="AT165" s="103"/>
      <c r="AU165" s="103"/>
      <c r="AV165" s="103"/>
      <c r="AW165" s="103"/>
      <c r="AX165" s="24" t="s">
        <v>2107</v>
      </c>
      <c r="AY165" s="17" t="s">
        <v>278</v>
      </c>
      <c r="AZ165" s="10" t="s">
        <v>2047</v>
      </c>
      <c r="BA165" s="103"/>
      <c r="BB165" s="104">
        <v>0</v>
      </c>
      <c r="BC165" s="16" t="s">
        <v>1806</v>
      </c>
      <c r="BD165" s="16" t="s">
        <v>2012</v>
      </c>
      <c r="BE165" s="103"/>
      <c r="BF165" s="16" t="s">
        <v>445</v>
      </c>
      <c r="BG165" s="16" t="s">
        <v>445</v>
      </c>
      <c r="BH165" s="16" t="s">
        <v>446</v>
      </c>
      <c r="BI165" s="16" t="s">
        <v>1572</v>
      </c>
      <c r="BJ165" s="16" t="s">
        <v>1569</v>
      </c>
      <c r="BK165" s="16">
        <v>75</v>
      </c>
      <c r="BL165" s="16"/>
      <c r="BM165" s="12">
        <v>16680</v>
      </c>
      <c r="BN165" s="18">
        <v>5510410001</v>
      </c>
    </row>
    <row r="166" spans="1:66" ht="216.75">
      <c r="A166" s="18">
        <v>153</v>
      </c>
      <c r="B166" s="102" t="s">
        <v>512</v>
      </c>
      <c r="C166" s="16" t="s">
        <v>428</v>
      </c>
      <c r="D166" s="16" t="s">
        <v>2252</v>
      </c>
      <c r="E166" s="91" t="s">
        <v>36</v>
      </c>
      <c r="F166" s="16" t="s">
        <v>962</v>
      </c>
      <c r="G166" s="17" t="s">
        <v>1973</v>
      </c>
      <c r="H166" s="12" t="s">
        <v>1676</v>
      </c>
      <c r="I166" s="12">
        <v>20</v>
      </c>
      <c r="J166" s="19">
        <f t="shared" si="15"/>
        <v>364.56</v>
      </c>
      <c r="K166" s="20">
        <v>408.3072</v>
      </c>
      <c r="L166" s="140">
        <f t="shared" si="14"/>
        <v>7291.2</v>
      </c>
      <c r="M166" s="103"/>
      <c r="N166" s="144">
        <f t="shared" si="13"/>
        <v>8166.144</v>
      </c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6">
        <v>20</v>
      </c>
      <c r="AQ166" s="16">
        <v>8166.1</v>
      </c>
      <c r="AR166" s="103"/>
      <c r="AS166" s="103"/>
      <c r="AT166" s="103"/>
      <c r="AU166" s="103"/>
      <c r="AV166" s="103"/>
      <c r="AW166" s="103"/>
      <c r="AX166" s="24" t="s">
        <v>2107</v>
      </c>
      <c r="AY166" s="17" t="s">
        <v>278</v>
      </c>
      <c r="AZ166" s="10" t="s">
        <v>2047</v>
      </c>
      <c r="BA166" s="103"/>
      <c r="BB166" s="104">
        <v>0</v>
      </c>
      <c r="BC166" s="16">
        <v>0</v>
      </c>
      <c r="BD166" s="16" t="s">
        <v>2012</v>
      </c>
      <c r="BE166" s="103"/>
      <c r="BF166" s="16" t="s">
        <v>445</v>
      </c>
      <c r="BG166" s="16" t="s">
        <v>445</v>
      </c>
      <c r="BH166" s="16" t="s">
        <v>446</v>
      </c>
      <c r="BI166" s="16" t="s">
        <v>1572</v>
      </c>
      <c r="BJ166" s="16" t="s">
        <v>1569</v>
      </c>
      <c r="BK166" s="16">
        <v>75</v>
      </c>
      <c r="BL166" s="16"/>
      <c r="BM166" s="12">
        <v>16680</v>
      </c>
      <c r="BN166" s="18">
        <v>5510410001</v>
      </c>
    </row>
    <row r="167" spans="1:66" ht="123" customHeight="1">
      <c r="A167" s="18">
        <v>154</v>
      </c>
      <c r="B167" s="102" t="s">
        <v>513</v>
      </c>
      <c r="C167" s="16" t="s">
        <v>429</v>
      </c>
      <c r="D167" s="16" t="s">
        <v>2253</v>
      </c>
      <c r="E167" s="91" t="s">
        <v>37</v>
      </c>
      <c r="F167" s="16" t="s">
        <v>668</v>
      </c>
      <c r="G167" s="17" t="s">
        <v>1973</v>
      </c>
      <c r="H167" s="12" t="s">
        <v>1781</v>
      </c>
      <c r="I167" s="12">
        <v>4</v>
      </c>
      <c r="J167" s="19">
        <f t="shared" si="15"/>
        <v>259.47999999999996</v>
      </c>
      <c r="K167" s="20">
        <v>290.6176</v>
      </c>
      <c r="L167" s="140">
        <f t="shared" si="14"/>
        <v>1037.9199999999998</v>
      </c>
      <c r="M167" s="103"/>
      <c r="N167" s="144">
        <f t="shared" si="13"/>
        <v>1162.4704</v>
      </c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6">
        <v>4</v>
      </c>
      <c r="AQ167" s="23">
        <v>1162.5</v>
      </c>
      <c r="AR167" s="103"/>
      <c r="AS167" s="103"/>
      <c r="AT167" s="103"/>
      <c r="AU167" s="103"/>
      <c r="AV167" s="103"/>
      <c r="AW167" s="103"/>
      <c r="AX167" s="24" t="s">
        <v>2109</v>
      </c>
      <c r="AY167" s="17" t="s">
        <v>278</v>
      </c>
      <c r="AZ167" s="10" t="s">
        <v>2047</v>
      </c>
      <c r="BA167" s="103"/>
      <c r="BB167" s="104">
        <v>0</v>
      </c>
      <c r="BC167" s="16" t="s">
        <v>1806</v>
      </c>
      <c r="BD167" s="16" t="s">
        <v>2015</v>
      </c>
      <c r="BE167" s="103"/>
      <c r="BF167" s="16" t="s">
        <v>445</v>
      </c>
      <c r="BG167" s="16" t="s">
        <v>445</v>
      </c>
      <c r="BH167" s="16" t="s">
        <v>446</v>
      </c>
      <c r="BI167" s="16" t="s">
        <v>1570</v>
      </c>
      <c r="BJ167" s="16" t="s">
        <v>1569</v>
      </c>
      <c r="BK167" s="16">
        <v>0</v>
      </c>
      <c r="BL167" s="16"/>
      <c r="BM167" s="12">
        <v>740360</v>
      </c>
      <c r="BN167" s="18">
        <v>5510410001</v>
      </c>
    </row>
    <row r="168" spans="1:66" ht="123.75" customHeight="1">
      <c r="A168" s="18">
        <v>155</v>
      </c>
      <c r="B168" s="102" t="s">
        <v>513</v>
      </c>
      <c r="C168" s="16" t="s">
        <v>693</v>
      </c>
      <c r="D168" s="16" t="s">
        <v>2254</v>
      </c>
      <c r="E168" s="91" t="s">
        <v>37</v>
      </c>
      <c r="F168" s="16" t="s">
        <v>668</v>
      </c>
      <c r="G168" s="17" t="s">
        <v>1973</v>
      </c>
      <c r="H168" s="12" t="s">
        <v>1781</v>
      </c>
      <c r="I168" s="12">
        <v>3</v>
      </c>
      <c r="J168" s="19">
        <f t="shared" si="15"/>
        <v>43.11</v>
      </c>
      <c r="K168" s="20">
        <v>48.2832</v>
      </c>
      <c r="L168" s="140">
        <f t="shared" si="14"/>
        <v>129.32999999999998</v>
      </c>
      <c r="M168" s="103"/>
      <c r="N168" s="144">
        <f t="shared" si="13"/>
        <v>144.8496</v>
      </c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6">
        <v>3</v>
      </c>
      <c r="AQ168" s="23">
        <v>144.8</v>
      </c>
      <c r="AR168" s="103"/>
      <c r="AS168" s="103"/>
      <c r="AT168" s="103"/>
      <c r="AU168" s="103"/>
      <c r="AV168" s="103"/>
      <c r="AW168" s="103"/>
      <c r="AX168" s="24" t="s">
        <v>2109</v>
      </c>
      <c r="AY168" s="17" t="s">
        <v>278</v>
      </c>
      <c r="AZ168" s="10" t="s">
        <v>2047</v>
      </c>
      <c r="BA168" s="103"/>
      <c r="BB168" s="104">
        <v>0</v>
      </c>
      <c r="BC168" s="16" t="s">
        <v>1806</v>
      </c>
      <c r="BD168" s="16" t="s">
        <v>2015</v>
      </c>
      <c r="BE168" s="103"/>
      <c r="BF168" s="16" t="s">
        <v>445</v>
      </c>
      <c r="BG168" s="16" t="s">
        <v>445</v>
      </c>
      <c r="BH168" s="16" t="s">
        <v>446</v>
      </c>
      <c r="BI168" s="16" t="s">
        <v>1570</v>
      </c>
      <c r="BJ168" s="16" t="s">
        <v>1569</v>
      </c>
      <c r="BK168" s="16">
        <v>0</v>
      </c>
      <c r="BL168" s="16"/>
      <c r="BM168" s="12">
        <v>740360</v>
      </c>
      <c r="BN168" s="18">
        <v>5510410001</v>
      </c>
    </row>
    <row r="169" spans="1:66" ht="120" customHeight="1">
      <c r="A169" s="18">
        <v>156</v>
      </c>
      <c r="B169" s="102" t="s">
        <v>513</v>
      </c>
      <c r="C169" s="16" t="s">
        <v>694</v>
      </c>
      <c r="D169" s="16" t="s">
        <v>2255</v>
      </c>
      <c r="E169" s="91" t="s">
        <v>37</v>
      </c>
      <c r="F169" s="16" t="s">
        <v>668</v>
      </c>
      <c r="G169" s="17" t="s">
        <v>1973</v>
      </c>
      <c r="H169" s="12" t="s">
        <v>1678</v>
      </c>
      <c r="I169" s="12">
        <v>10</v>
      </c>
      <c r="J169" s="19">
        <f t="shared" si="15"/>
        <v>305.31</v>
      </c>
      <c r="K169" s="20">
        <v>341.9472</v>
      </c>
      <c r="L169" s="140">
        <f t="shared" si="14"/>
        <v>3053.1</v>
      </c>
      <c r="M169" s="103"/>
      <c r="N169" s="144">
        <f t="shared" si="13"/>
        <v>3419.472</v>
      </c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6">
        <v>10</v>
      </c>
      <c r="AQ169" s="23">
        <v>3419.5</v>
      </c>
      <c r="AR169" s="103"/>
      <c r="AS169" s="103"/>
      <c r="AT169" s="103"/>
      <c r="AU169" s="103"/>
      <c r="AV169" s="103"/>
      <c r="AW169" s="103"/>
      <c r="AX169" s="24" t="s">
        <v>2109</v>
      </c>
      <c r="AY169" s="17" t="s">
        <v>278</v>
      </c>
      <c r="AZ169" s="10" t="s">
        <v>2047</v>
      </c>
      <c r="BA169" s="103"/>
      <c r="BB169" s="104">
        <v>0</v>
      </c>
      <c r="BC169" s="16" t="s">
        <v>1806</v>
      </c>
      <c r="BD169" s="16" t="s">
        <v>2015</v>
      </c>
      <c r="BE169" s="103"/>
      <c r="BF169" s="16" t="s">
        <v>445</v>
      </c>
      <c r="BG169" s="16" t="s">
        <v>445</v>
      </c>
      <c r="BH169" s="16" t="s">
        <v>446</v>
      </c>
      <c r="BI169" s="16" t="s">
        <v>1570</v>
      </c>
      <c r="BJ169" s="16" t="s">
        <v>1569</v>
      </c>
      <c r="BK169" s="16">
        <v>0</v>
      </c>
      <c r="BL169" s="16"/>
      <c r="BM169" s="12">
        <v>740360</v>
      </c>
      <c r="BN169" s="18">
        <v>5510410001</v>
      </c>
    </row>
    <row r="170" spans="1:66" ht="121.5" customHeight="1">
      <c r="A170" s="18">
        <v>157</v>
      </c>
      <c r="B170" s="102" t="s">
        <v>514</v>
      </c>
      <c r="C170" s="16" t="s">
        <v>695</v>
      </c>
      <c r="D170" s="16" t="s">
        <v>2256</v>
      </c>
      <c r="E170" s="91" t="s">
        <v>38</v>
      </c>
      <c r="F170" s="16" t="s">
        <v>2248</v>
      </c>
      <c r="G170" s="17" t="s">
        <v>1973</v>
      </c>
      <c r="H170" s="12" t="s">
        <v>1677</v>
      </c>
      <c r="I170" s="12">
        <v>120</v>
      </c>
      <c r="J170" s="19">
        <f t="shared" si="15"/>
        <v>132.73999999999998</v>
      </c>
      <c r="K170" s="20">
        <v>148.6688</v>
      </c>
      <c r="L170" s="140">
        <f t="shared" si="14"/>
        <v>15928.799999999997</v>
      </c>
      <c r="M170" s="103"/>
      <c r="N170" s="144">
        <f t="shared" si="13"/>
        <v>17840.255999999998</v>
      </c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6">
        <v>120</v>
      </c>
      <c r="AQ170" s="23">
        <v>17840.3</v>
      </c>
      <c r="AR170" s="103"/>
      <c r="AS170" s="103"/>
      <c r="AT170" s="103"/>
      <c r="AU170" s="103"/>
      <c r="AV170" s="103"/>
      <c r="AW170" s="103"/>
      <c r="AX170" s="24" t="s">
        <v>2110</v>
      </c>
      <c r="AY170" s="17" t="s">
        <v>278</v>
      </c>
      <c r="AZ170" s="10" t="s">
        <v>2047</v>
      </c>
      <c r="BA170" s="103"/>
      <c r="BB170" s="104">
        <v>0</v>
      </c>
      <c r="BC170" s="16" t="s">
        <v>1806</v>
      </c>
      <c r="BD170" s="16" t="s">
        <v>2015</v>
      </c>
      <c r="BE170" s="103"/>
      <c r="BF170" s="16" t="s">
        <v>445</v>
      </c>
      <c r="BG170" s="16" t="s">
        <v>445</v>
      </c>
      <c r="BH170" s="16" t="s">
        <v>446</v>
      </c>
      <c r="BI170" s="16" t="s">
        <v>1570</v>
      </c>
      <c r="BJ170" s="16" t="s">
        <v>1569</v>
      </c>
      <c r="BK170" s="16">
        <v>0</v>
      </c>
      <c r="BL170" s="16"/>
      <c r="BM170" s="12">
        <v>740360</v>
      </c>
      <c r="BN170" s="18">
        <v>5510410001</v>
      </c>
    </row>
    <row r="171" spans="1:66" ht="63.75">
      <c r="A171" s="18">
        <v>158</v>
      </c>
      <c r="B171" s="105">
        <v>41965</v>
      </c>
      <c r="C171" s="16" t="s">
        <v>696</v>
      </c>
      <c r="D171" s="16" t="s">
        <v>2257</v>
      </c>
      <c r="E171" s="91" t="s">
        <v>39</v>
      </c>
      <c r="F171" s="16" t="s">
        <v>2249</v>
      </c>
      <c r="G171" s="17" t="s">
        <v>1973</v>
      </c>
      <c r="H171" s="12" t="s">
        <v>1781</v>
      </c>
      <c r="I171" s="12">
        <v>4</v>
      </c>
      <c r="J171" s="19">
        <f t="shared" si="15"/>
        <v>7699.109999999999</v>
      </c>
      <c r="K171" s="20">
        <v>8623.0032</v>
      </c>
      <c r="L171" s="140">
        <f t="shared" si="14"/>
        <v>30796.439999999995</v>
      </c>
      <c r="M171" s="103"/>
      <c r="N171" s="144">
        <f t="shared" si="13"/>
        <v>34492.0128</v>
      </c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6">
        <v>4</v>
      </c>
      <c r="AQ171" s="16">
        <v>34492</v>
      </c>
      <c r="AR171" s="103"/>
      <c r="AS171" s="103"/>
      <c r="AT171" s="103"/>
      <c r="AU171" s="103"/>
      <c r="AV171" s="103"/>
      <c r="AW171" s="103"/>
      <c r="AX171" s="24" t="s">
        <v>2111</v>
      </c>
      <c r="AY171" s="17" t="s">
        <v>278</v>
      </c>
      <c r="AZ171" s="10" t="s">
        <v>2047</v>
      </c>
      <c r="BA171" s="103"/>
      <c r="BB171" s="104">
        <v>0</v>
      </c>
      <c r="BC171" s="16" t="s">
        <v>1806</v>
      </c>
      <c r="BD171" s="16" t="s">
        <v>919</v>
      </c>
      <c r="BE171" s="103"/>
      <c r="BF171" s="16" t="s">
        <v>445</v>
      </c>
      <c r="BG171" s="16" t="s">
        <v>445</v>
      </c>
      <c r="BH171" s="16" t="s">
        <v>446</v>
      </c>
      <c r="BI171" s="16" t="s">
        <v>1573</v>
      </c>
      <c r="BJ171" s="16" t="s">
        <v>1569</v>
      </c>
      <c r="BK171" s="16">
        <v>75</v>
      </c>
      <c r="BL171" s="16"/>
      <c r="BM171" s="12">
        <v>740360</v>
      </c>
      <c r="BN171" s="18">
        <v>5510410001</v>
      </c>
    </row>
    <row r="172" spans="1:66" ht="114.75">
      <c r="A172" s="18">
        <v>159</v>
      </c>
      <c r="B172" s="106" t="s">
        <v>1241</v>
      </c>
      <c r="C172" s="16" t="s">
        <v>697</v>
      </c>
      <c r="D172" s="16" t="s">
        <v>2258</v>
      </c>
      <c r="E172" s="91" t="s">
        <v>40</v>
      </c>
      <c r="F172" s="16" t="s">
        <v>239</v>
      </c>
      <c r="G172" s="17" t="s">
        <v>1973</v>
      </c>
      <c r="H172" s="12" t="s">
        <v>1781</v>
      </c>
      <c r="I172" s="12">
        <v>6</v>
      </c>
      <c r="J172" s="19">
        <f t="shared" si="15"/>
        <v>8905.6</v>
      </c>
      <c r="K172" s="20">
        <v>9974.272</v>
      </c>
      <c r="L172" s="140">
        <f t="shared" si="14"/>
        <v>53433.600000000006</v>
      </c>
      <c r="M172" s="103"/>
      <c r="N172" s="144">
        <f t="shared" si="13"/>
        <v>59845.63200000001</v>
      </c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6">
        <v>6</v>
      </c>
      <c r="AQ172" s="16">
        <v>59845.6</v>
      </c>
      <c r="AR172" s="103"/>
      <c r="AS172" s="103"/>
      <c r="AT172" s="103"/>
      <c r="AU172" s="103"/>
      <c r="AV172" s="103"/>
      <c r="AW172" s="103"/>
      <c r="AX172" s="24" t="s">
        <v>2111</v>
      </c>
      <c r="AY172" s="17" t="s">
        <v>278</v>
      </c>
      <c r="AZ172" s="10" t="s">
        <v>2047</v>
      </c>
      <c r="BA172" s="103"/>
      <c r="BB172" s="104">
        <v>0</v>
      </c>
      <c r="BC172" s="16" t="s">
        <v>1806</v>
      </c>
      <c r="BD172" s="16" t="s">
        <v>919</v>
      </c>
      <c r="BE172" s="103"/>
      <c r="BF172" s="16" t="s">
        <v>445</v>
      </c>
      <c r="BG172" s="16" t="s">
        <v>445</v>
      </c>
      <c r="BH172" s="16" t="s">
        <v>446</v>
      </c>
      <c r="BI172" s="16" t="s">
        <v>1573</v>
      </c>
      <c r="BJ172" s="16" t="s">
        <v>1569</v>
      </c>
      <c r="BK172" s="16">
        <v>75</v>
      </c>
      <c r="BL172" s="16"/>
      <c r="BM172" s="12">
        <v>740360</v>
      </c>
      <c r="BN172" s="18">
        <v>5510410001</v>
      </c>
    </row>
    <row r="173" spans="1:66" ht="63.75">
      <c r="A173" s="18">
        <v>160</v>
      </c>
      <c r="B173" s="106" t="s">
        <v>1241</v>
      </c>
      <c r="C173" s="16" t="s">
        <v>698</v>
      </c>
      <c r="D173" s="16" t="s">
        <v>2259</v>
      </c>
      <c r="E173" s="91" t="s">
        <v>41</v>
      </c>
      <c r="F173" s="16" t="s">
        <v>240</v>
      </c>
      <c r="G173" s="17" t="s">
        <v>1973</v>
      </c>
      <c r="H173" s="12" t="s">
        <v>1678</v>
      </c>
      <c r="I173" s="12">
        <v>4</v>
      </c>
      <c r="J173" s="19">
        <f t="shared" si="15"/>
        <v>8905.6</v>
      </c>
      <c r="K173" s="20">
        <v>9974.272</v>
      </c>
      <c r="L173" s="140">
        <f t="shared" si="14"/>
        <v>35622.4</v>
      </c>
      <c r="M173" s="103"/>
      <c r="N173" s="144">
        <f t="shared" si="13"/>
        <v>39897.088</v>
      </c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6">
        <v>4</v>
      </c>
      <c r="AQ173" s="16">
        <v>39897.1</v>
      </c>
      <c r="AR173" s="103"/>
      <c r="AS173" s="103"/>
      <c r="AT173" s="103"/>
      <c r="AU173" s="103"/>
      <c r="AV173" s="103"/>
      <c r="AW173" s="103"/>
      <c r="AX173" s="24" t="s">
        <v>2111</v>
      </c>
      <c r="AY173" s="17" t="s">
        <v>278</v>
      </c>
      <c r="AZ173" s="10" t="s">
        <v>2047</v>
      </c>
      <c r="BA173" s="103"/>
      <c r="BB173" s="104">
        <v>0</v>
      </c>
      <c r="BC173" s="16" t="s">
        <v>1806</v>
      </c>
      <c r="BD173" s="16" t="s">
        <v>919</v>
      </c>
      <c r="BE173" s="103"/>
      <c r="BF173" s="16" t="s">
        <v>445</v>
      </c>
      <c r="BG173" s="16" t="s">
        <v>445</v>
      </c>
      <c r="BH173" s="16" t="s">
        <v>446</v>
      </c>
      <c r="BI173" s="16" t="s">
        <v>1573</v>
      </c>
      <c r="BJ173" s="16" t="s">
        <v>1569</v>
      </c>
      <c r="BK173" s="16">
        <v>75</v>
      </c>
      <c r="BL173" s="16"/>
      <c r="BM173" s="12">
        <v>740360</v>
      </c>
      <c r="BN173" s="18">
        <v>5510410001</v>
      </c>
    </row>
    <row r="174" spans="1:66" ht="63.75">
      <c r="A174" s="18">
        <v>161</v>
      </c>
      <c r="B174" s="106" t="s">
        <v>1241</v>
      </c>
      <c r="C174" s="16" t="s">
        <v>1242</v>
      </c>
      <c r="D174" s="16" t="s">
        <v>1242</v>
      </c>
      <c r="E174" s="92" t="s">
        <v>2174</v>
      </c>
      <c r="F174" s="16" t="s">
        <v>2174</v>
      </c>
      <c r="G174" s="17" t="s">
        <v>1973</v>
      </c>
      <c r="H174" s="12" t="s">
        <v>1781</v>
      </c>
      <c r="I174" s="12">
        <v>4</v>
      </c>
      <c r="J174" s="19">
        <f t="shared" si="15"/>
        <v>26785.714285714283</v>
      </c>
      <c r="K174" s="20">
        <v>30000</v>
      </c>
      <c r="L174" s="144">
        <f t="shared" si="14"/>
        <v>107142.85714285713</v>
      </c>
      <c r="M174" s="103"/>
      <c r="N174" s="144">
        <f t="shared" si="13"/>
        <v>120000</v>
      </c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6">
        <v>4</v>
      </c>
      <c r="AQ174" s="16">
        <f>AP174*K174</f>
        <v>120000</v>
      </c>
      <c r="AR174" s="103"/>
      <c r="AS174" s="103"/>
      <c r="AT174" s="103"/>
      <c r="AU174" s="103"/>
      <c r="AV174" s="103"/>
      <c r="AW174" s="103"/>
      <c r="AX174" s="24" t="s">
        <v>747</v>
      </c>
      <c r="AY174" s="17" t="s">
        <v>1243</v>
      </c>
      <c r="AZ174" s="10" t="s">
        <v>2047</v>
      </c>
      <c r="BA174" s="103"/>
      <c r="BB174" s="104">
        <v>1</v>
      </c>
      <c r="BC174" s="16" t="s">
        <v>1806</v>
      </c>
      <c r="BD174" s="16" t="s">
        <v>919</v>
      </c>
      <c r="BE174" s="103"/>
      <c r="BF174" s="16" t="s">
        <v>445</v>
      </c>
      <c r="BG174" s="16" t="s">
        <v>445</v>
      </c>
      <c r="BH174" s="16" t="s">
        <v>446</v>
      </c>
      <c r="BI174" s="16" t="s">
        <v>1573</v>
      </c>
      <c r="BJ174" s="16" t="s">
        <v>1569</v>
      </c>
      <c r="BK174" s="16">
        <v>75</v>
      </c>
      <c r="BL174" s="16"/>
      <c r="BM174" s="12">
        <v>740360</v>
      </c>
      <c r="BN174" s="18">
        <v>5510410001</v>
      </c>
    </row>
    <row r="175" spans="1:66" ht="63.75">
      <c r="A175" s="18">
        <v>162</v>
      </c>
      <c r="B175" s="102" t="s">
        <v>515</v>
      </c>
      <c r="C175" s="16" t="s">
        <v>699</v>
      </c>
      <c r="D175" s="16" t="s">
        <v>1210</v>
      </c>
      <c r="E175" s="92" t="s">
        <v>241</v>
      </c>
      <c r="F175" s="16" t="s">
        <v>241</v>
      </c>
      <c r="G175" s="17" t="s">
        <v>1973</v>
      </c>
      <c r="H175" s="12" t="s">
        <v>1678</v>
      </c>
      <c r="I175" s="12">
        <v>25</v>
      </c>
      <c r="J175" s="19">
        <f t="shared" si="15"/>
        <v>598.4599999999999</v>
      </c>
      <c r="K175" s="20">
        <v>670.2752</v>
      </c>
      <c r="L175" s="140">
        <f t="shared" si="14"/>
        <v>14961.499999999998</v>
      </c>
      <c r="M175" s="103"/>
      <c r="N175" s="144">
        <f t="shared" si="13"/>
        <v>16756.88</v>
      </c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6">
        <v>25</v>
      </c>
      <c r="AQ175" s="16">
        <v>16756.9</v>
      </c>
      <c r="AR175" s="103"/>
      <c r="AS175" s="103"/>
      <c r="AT175" s="103"/>
      <c r="AU175" s="103"/>
      <c r="AV175" s="103"/>
      <c r="AW175" s="103"/>
      <c r="AX175" s="24" t="s">
        <v>282</v>
      </c>
      <c r="AY175" s="17" t="s">
        <v>278</v>
      </c>
      <c r="AZ175" s="10" t="s">
        <v>2047</v>
      </c>
      <c r="BA175" s="103"/>
      <c r="BB175" s="104">
        <v>0</v>
      </c>
      <c r="BC175" s="16" t="s">
        <v>1806</v>
      </c>
      <c r="BD175" s="16" t="s">
        <v>2015</v>
      </c>
      <c r="BE175" s="103"/>
      <c r="BF175" s="16" t="s">
        <v>445</v>
      </c>
      <c r="BG175" s="16" t="s">
        <v>445</v>
      </c>
      <c r="BH175" s="16" t="s">
        <v>446</v>
      </c>
      <c r="BI175" s="16" t="s">
        <v>1570</v>
      </c>
      <c r="BJ175" s="16" t="s">
        <v>1569</v>
      </c>
      <c r="BK175" s="16">
        <v>0</v>
      </c>
      <c r="BL175" s="16"/>
      <c r="BM175" s="12">
        <v>740360</v>
      </c>
      <c r="BN175" s="18">
        <v>5510410001</v>
      </c>
    </row>
    <row r="176" spans="1:66" ht="405" customHeight="1">
      <c r="A176" s="18">
        <v>163</v>
      </c>
      <c r="B176" s="102" t="s">
        <v>515</v>
      </c>
      <c r="C176" s="16" t="s">
        <v>700</v>
      </c>
      <c r="D176" s="16" t="s">
        <v>1211</v>
      </c>
      <c r="E176" s="91" t="s">
        <v>42</v>
      </c>
      <c r="F176" s="16" t="s">
        <v>823</v>
      </c>
      <c r="G176" s="17" t="s">
        <v>1973</v>
      </c>
      <c r="H176" s="12" t="s">
        <v>1676</v>
      </c>
      <c r="I176" s="12">
        <v>10</v>
      </c>
      <c r="J176" s="19">
        <f t="shared" si="15"/>
        <v>647.9999999999999</v>
      </c>
      <c r="K176" s="20">
        <v>725.76</v>
      </c>
      <c r="L176" s="140">
        <f t="shared" si="14"/>
        <v>6479.999999999999</v>
      </c>
      <c r="M176" s="103"/>
      <c r="N176" s="144">
        <f t="shared" si="13"/>
        <v>7257.599999999999</v>
      </c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6">
        <v>10</v>
      </c>
      <c r="AQ176" s="16">
        <v>7257.6</v>
      </c>
      <c r="AR176" s="103"/>
      <c r="AS176" s="103"/>
      <c r="AT176" s="103"/>
      <c r="AU176" s="103"/>
      <c r="AV176" s="103"/>
      <c r="AW176" s="103"/>
      <c r="AX176" s="24" t="s">
        <v>2112</v>
      </c>
      <c r="AY176" s="17" t="s">
        <v>278</v>
      </c>
      <c r="AZ176" s="10" t="s">
        <v>2047</v>
      </c>
      <c r="BA176" s="103"/>
      <c r="BB176" s="104">
        <v>0</v>
      </c>
      <c r="BC176" s="16" t="s">
        <v>1806</v>
      </c>
      <c r="BD176" s="16" t="s">
        <v>2015</v>
      </c>
      <c r="BE176" s="103"/>
      <c r="BF176" s="16" t="s">
        <v>445</v>
      </c>
      <c r="BG176" s="16" t="s">
        <v>445</v>
      </c>
      <c r="BH176" s="16" t="s">
        <v>446</v>
      </c>
      <c r="BI176" s="16" t="s">
        <v>1570</v>
      </c>
      <c r="BJ176" s="16" t="s">
        <v>1569</v>
      </c>
      <c r="BK176" s="16">
        <v>0</v>
      </c>
      <c r="BL176" s="16"/>
      <c r="BM176" s="12">
        <v>740360</v>
      </c>
      <c r="BN176" s="18">
        <v>5510410001</v>
      </c>
    </row>
    <row r="177" spans="1:66" ht="315" customHeight="1">
      <c r="A177" s="18">
        <v>164</v>
      </c>
      <c r="B177" s="102" t="s">
        <v>515</v>
      </c>
      <c r="C177" s="16" t="s">
        <v>701</v>
      </c>
      <c r="D177" s="16" t="s">
        <v>1212</v>
      </c>
      <c r="E177" s="91" t="s">
        <v>43</v>
      </c>
      <c r="F177" s="16" t="s">
        <v>1315</v>
      </c>
      <c r="G177" s="17" t="s">
        <v>1973</v>
      </c>
      <c r="H177" s="12" t="s">
        <v>1676</v>
      </c>
      <c r="I177" s="12">
        <v>10</v>
      </c>
      <c r="J177" s="19">
        <f t="shared" si="15"/>
        <v>647.9999999999999</v>
      </c>
      <c r="K177" s="20">
        <v>725.76</v>
      </c>
      <c r="L177" s="140">
        <f t="shared" si="14"/>
        <v>6479.999999999999</v>
      </c>
      <c r="M177" s="103"/>
      <c r="N177" s="144">
        <f t="shared" si="13"/>
        <v>7257.599999999999</v>
      </c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6">
        <v>10</v>
      </c>
      <c r="AQ177" s="16">
        <v>7257.6</v>
      </c>
      <c r="AR177" s="103"/>
      <c r="AS177" s="103"/>
      <c r="AT177" s="103"/>
      <c r="AU177" s="103"/>
      <c r="AV177" s="103"/>
      <c r="AW177" s="103"/>
      <c r="AX177" s="24" t="s">
        <v>2112</v>
      </c>
      <c r="AY177" s="17" t="s">
        <v>278</v>
      </c>
      <c r="AZ177" s="10" t="s">
        <v>2047</v>
      </c>
      <c r="BA177" s="103"/>
      <c r="BB177" s="104">
        <v>0</v>
      </c>
      <c r="BC177" s="16" t="s">
        <v>1806</v>
      </c>
      <c r="BD177" s="16" t="s">
        <v>2015</v>
      </c>
      <c r="BE177" s="103"/>
      <c r="BF177" s="16" t="s">
        <v>445</v>
      </c>
      <c r="BG177" s="16" t="s">
        <v>445</v>
      </c>
      <c r="BH177" s="16" t="s">
        <v>446</v>
      </c>
      <c r="BI177" s="16" t="s">
        <v>1570</v>
      </c>
      <c r="BJ177" s="16" t="s">
        <v>1569</v>
      </c>
      <c r="BK177" s="16">
        <v>0</v>
      </c>
      <c r="BL177" s="16"/>
      <c r="BM177" s="12">
        <v>16680</v>
      </c>
      <c r="BN177" s="18">
        <v>5510410001</v>
      </c>
    </row>
    <row r="178" spans="1:66" ht="260.25" customHeight="1">
      <c r="A178" s="18">
        <v>165</v>
      </c>
      <c r="B178" s="102" t="s">
        <v>515</v>
      </c>
      <c r="C178" s="16" t="s">
        <v>702</v>
      </c>
      <c r="D178" s="16" t="s">
        <v>1213</v>
      </c>
      <c r="E178" s="91" t="s">
        <v>44</v>
      </c>
      <c r="F178" s="16" t="s">
        <v>1999</v>
      </c>
      <c r="G178" s="17" t="s">
        <v>1973</v>
      </c>
      <c r="H178" s="12" t="s">
        <v>1676</v>
      </c>
      <c r="I178" s="12">
        <v>10</v>
      </c>
      <c r="J178" s="19">
        <f t="shared" si="15"/>
        <v>1264.7299999999998</v>
      </c>
      <c r="K178" s="20">
        <v>1416.4976</v>
      </c>
      <c r="L178" s="140">
        <f t="shared" si="14"/>
        <v>12647.299999999997</v>
      </c>
      <c r="M178" s="103"/>
      <c r="N178" s="144">
        <f t="shared" si="13"/>
        <v>14164.975999999999</v>
      </c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6">
        <v>10</v>
      </c>
      <c r="AQ178" s="16">
        <v>14165</v>
      </c>
      <c r="AR178" s="103"/>
      <c r="AS178" s="103"/>
      <c r="AT178" s="103"/>
      <c r="AU178" s="103"/>
      <c r="AV178" s="103"/>
      <c r="AW178" s="103"/>
      <c r="AX178" s="24" t="s">
        <v>2112</v>
      </c>
      <c r="AY178" s="17" t="s">
        <v>278</v>
      </c>
      <c r="AZ178" s="10" t="s">
        <v>2047</v>
      </c>
      <c r="BA178" s="103"/>
      <c r="BB178" s="104">
        <v>0</v>
      </c>
      <c r="BC178" s="16" t="s">
        <v>1806</v>
      </c>
      <c r="BD178" s="16" t="s">
        <v>2015</v>
      </c>
      <c r="BE178" s="103"/>
      <c r="BF178" s="16" t="s">
        <v>445</v>
      </c>
      <c r="BG178" s="16" t="s">
        <v>445</v>
      </c>
      <c r="BH178" s="16" t="s">
        <v>446</v>
      </c>
      <c r="BI178" s="16" t="s">
        <v>1570</v>
      </c>
      <c r="BJ178" s="16" t="s">
        <v>1569</v>
      </c>
      <c r="BK178" s="16">
        <v>0</v>
      </c>
      <c r="BL178" s="16"/>
      <c r="BM178" s="12">
        <v>16680</v>
      </c>
      <c r="BN178" s="18">
        <v>5510410001</v>
      </c>
    </row>
    <row r="179" spans="1:66" ht="409.5" customHeight="1">
      <c r="A179" s="18">
        <v>166</v>
      </c>
      <c r="B179" s="102" t="s">
        <v>515</v>
      </c>
      <c r="C179" s="16" t="s">
        <v>703</v>
      </c>
      <c r="D179" s="16" t="s">
        <v>1214</v>
      </c>
      <c r="E179" s="91" t="s">
        <v>45</v>
      </c>
      <c r="F179" s="16" t="s">
        <v>214</v>
      </c>
      <c r="G179" s="17" t="s">
        <v>1973</v>
      </c>
      <c r="H179" s="12" t="s">
        <v>1676</v>
      </c>
      <c r="I179" s="12">
        <v>10</v>
      </c>
      <c r="J179" s="19">
        <f t="shared" si="15"/>
        <v>1190.8999999999999</v>
      </c>
      <c r="K179" s="20">
        <v>1333.808</v>
      </c>
      <c r="L179" s="140">
        <f t="shared" si="14"/>
        <v>11908.999999999998</v>
      </c>
      <c r="M179" s="103"/>
      <c r="N179" s="144">
        <f t="shared" si="13"/>
        <v>13338.08</v>
      </c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6">
        <v>10</v>
      </c>
      <c r="AQ179" s="16">
        <v>13338.1</v>
      </c>
      <c r="AR179" s="103"/>
      <c r="AS179" s="103"/>
      <c r="AT179" s="103"/>
      <c r="AU179" s="103"/>
      <c r="AV179" s="103"/>
      <c r="AW179" s="103"/>
      <c r="AX179" s="24" t="s">
        <v>2112</v>
      </c>
      <c r="AY179" s="17" t="s">
        <v>278</v>
      </c>
      <c r="AZ179" s="10" t="s">
        <v>2047</v>
      </c>
      <c r="BA179" s="103"/>
      <c r="BB179" s="104">
        <v>0</v>
      </c>
      <c r="BC179" s="16" t="s">
        <v>1806</v>
      </c>
      <c r="BD179" s="16" t="s">
        <v>2015</v>
      </c>
      <c r="BE179" s="103"/>
      <c r="BF179" s="16" t="s">
        <v>445</v>
      </c>
      <c r="BG179" s="16" t="s">
        <v>445</v>
      </c>
      <c r="BH179" s="16" t="s">
        <v>446</v>
      </c>
      <c r="BI179" s="16" t="s">
        <v>1570</v>
      </c>
      <c r="BJ179" s="16" t="s">
        <v>1569</v>
      </c>
      <c r="BK179" s="16">
        <v>0</v>
      </c>
      <c r="BL179" s="16"/>
      <c r="BM179" s="12">
        <v>16680</v>
      </c>
      <c r="BN179" s="18">
        <v>5510410001</v>
      </c>
    </row>
    <row r="180" spans="1:66" ht="242.25" customHeight="1">
      <c r="A180" s="18">
        <v>167</v>
      </c>
      <c r="B180" s="102" t="s">
        <v>515</v>
      </c>
      <c r="C180" s="16" t="s">
        <v>726</v>
      </c>
      <c r="D180" s="16" t="s">
        <v>1215</v>
      </c>
      <c r="E180" s="91" t="s">
        <v>1596</v>
      </c>
      <c r="F180" s="16" t="s">
        <v>1394</v>
      </c>
      <c r="G180" s="17" t="s">
        <v>1973</v>
      </c>
      <c r="H180" s="12" t="s">
        <v>1673</v>
      </c>
      <c r="I180" s="12">
        <v>90</v>
      </c>
      <c r="J180" s="19">
        <f t="shared" si="15"/>
        <v>4589.23</v>
      </c>
      <c r="K180" s="20">
        <v>5139.9376</v>
      </c>
      <c r="L180" s="140">
        <f t="shared" si="14"/>
        <v>413030.69999999995</v>
      </c>
      <c r="M180" s="103"/>
      <c r="N180" s="144">
        <f t="shared" si="13"/>
        <v>462594.384</v>
      </c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6">
        <v>90</v>
      </c>
      <c r="AQ180" s="23">
        <v>462594.4</v>
      </c>
      <c r="AR180" s="103"/>
      <c r="AS180" s="103"/>
      <c r="AT180" s="103"/>
      <c r="AU180" s="103"/>
      <c r="AV180" s="103"/>
      <c r="AW180" s="103"/>
      <c r="AX180" s="24" t="s">
        <v>2112</v>
      </c>
      <c r="AY180" s="17" t="s">
        <v>278</v>
      </c>
      <c r="AZ180" s="10" t="s">
        <v>2047</v>
      </c>
      <c r="BA180" s="103"/>
      <c r="BB180" s="104">
        <v>0</v>
      </c>
      <c r="BC180" s="16" t="s">
        <v>1806</v>
      </c>
      <c r="BD180" s="16" t="s">
        <v>2015</v>
      </c>
      <c r="BE180" s="103"/>
      <c r="BF180" s="16" t="s">
        <v>445</v>
      </c>
      <c r="BG180" s="16" t="s">
        <v>445</v>
      </c>
      <c r="BH180" s="16" t="s">
        <v>446</v>
      </c>
      <c r="BI180" s="16" t="s">
        <v>1570</v>
      </c>
      <c r="BJ180" s="16" t="s">
        <v>1569</v>
      </c>
      <c r="BK180" s="16">
        <v>0</v>
      </c>
      <c r="BL180" s="16"/>
      <c r="BM180" s="35" t="s">
        <v>402</v>
      </c>
      <c r="BN180" s="18">
        <v>5510410001</v>
      </c>
    </row>
    <row r="181" spans="1:66" ht="114.75">
      <c r="A181" s="18">
        <v>168</v>
      </c>
      <c r="B181" s="102" t="s">
        <v>514</v>
      </c>
      <c r="C181" s="16" t="s">
        <v>727</v>
      </c>
      <c r="D181" s="16" t="s">
        <v>1216</v>
      </c>
      <c r="E181" s="91" t="s">
        <v>46</v>
      </c>
      <c r="F181" s="16" t="s">
        <v>1395</v>
      </c>
      <c r="G181" s="17" t="s">
        <v>1974</v>
      </c>
      <c r="H181" s="12" t="s">
        <v>1677</v>
      </c>
      <c r="I181" s="12">
        <v>200</v>
      </c>
      <c r="J181" s="19">
        <f t="shared" si="15"/>
        <v>1794.7299999999998</v>
      </c>
      <c r="K181" s="20">
        <v>2010.0976</v>
      </c>
      <c r="L181" s="140">
        <f t="shared" si="14"/>
        <v>358945.99999999994</v>
      </c>
      <c r="M181" s="103"/>
      <c r="N181" s="144">
        <f t="shared" si="13"/>
        <v>402019.51999999996</v>
      </c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6">
        <v>200</v>
      </c>
      <c r="AQ181" s="23">
        <v>402019.5</v>
      </c>
      <c r="AR181" s="103"/>
      <c r="AS181" s="103"/>
      <c r="AT181" s="103"/>
      <c r="AU181" s="103"/>
      <c r="AV181" s="103"/>
      <c r="AW181" s="103"/>
      <c r="AX181" s="24" t="s">
        <v>2113</v>
      </c>
      <c r="AY181" s="17" t="s">
        <v>1685</v>
      </c>
      <c r="AZ181" s="10" t="s">
        <v>2047</v>
      </c>
      <c r="BA181" s="103"/>
      <c r="BB181" s="104">
        <v>30</v>
      </c>
      <c r="BC181" s="16" t="s">
        <v>1806</v>
      </c>
      <c r="BD181" s="16" t="s">
        <v>2015</v>
      </c>
      <c r="BE181" s="103"/>
      <c r="BF181" s="16" t="s">
        <v>445</v>
      </c>
      <c r="BG181" s="16" t="s">
        <v>445</v>
      </c>
      <c r="BH181" s="16" t="s">
        <v>446</v>
      </c>
      <c r="BI181" s="16" t="s">
        <v>1570</v>
      </c>
      <c r="BJ181" s="16" t="s">
        <v>1569</v>
      </c>
      <c r="BK181" s="16">
        <v>0</v>
      </c>
      <c r="BL181" s="16" t="s">
        <v>1556</v>
      </c>
      <c r="BM181" s="35" t="s">
        <v>403</v>
      </c>
      <c r="BN181" s="18">
        <v>5510410001</v>
      </c>
    </row>
    <row r="182" spans="1:66" ht="114.75">
      <c r="A182" s="18">
        <v>169</v>
      </c>
      <c r="B182" s="102" t="s">
        <v>514</v>
      </c>
      <c r="C182" s="16" t="s">
        <v>728</v>
      </c>
      <c r="D182" s="16" t="s">
        <v>1217</v>
      </c>
      <c r="E182" s="91" t="s">
        <v>47</v>
      </c>
      <c r="F182" s="16" t="s">
        <v>1395</v>
      </c>
      <c r="G182" s="17" t="s">
        <v>1974</v>
      </c>
      <c r="H182" s="12" t="s">
        <v>1677</v>
      </c>
      <c r="I182" s="12">
        <v>100</v>
      </c>
      <c r="J182" s="19">
        <f t="shared" si="15"/>
        <v>2361.29</v>
      </c>
      <c r="K182" s="20">
        <v>2644.6448</v>
      </c>
      <c r="L182" s="140">
        <f t="shared" si="14"/>
        <v>236129</v>
      </c>
      <c r="M182" s="103"/>
      <c r="N182" s="144">
        <f t="shared" si="13"/>
        <v>264464.48000000004</v>
      </c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6">
        <v>100</v>
      </c>
      <c r="AQ182" s="23">
        <v>264464.5</v>
      </c>
      <c r="AR182" s="103"/>
      <c r="AS182" s="103"/>
      <c r="AT182" s="103"/>
      <c r="AU182" s="103"/>
      <c r="AV182" s="103"/>
      <c r="AW182" s="103"/>
      <c r="AX182" s="24" t="s">
        <v>2113</v>
      </c>
      <c r="AY182" s="17" t="s">
        <v>1685</v>
      </c>
      <c r="AZ182" s="10" t="s">
        <v>2047</v>
      </c>
      <c r="BA182" s="103"/>
      <c r="BB182" s="104">
        <v>30</v>
      </c>
      <c r="BC182" s="16" t="s">
        <v>1806</v>
      </c>
      <c r="BD182" s="16" t="s">
        <v>2015</v>
      </c>
      <c r="BE182" s="103"/>
      <c r="BF182" s="16" t="s">
        <v>445</v>
      </c>
      <c r="BG182" s="16" t="s">
        <v>445</v>
      </c>
      <c r="BH182" s="16" t="s">
        <v>446</v>
      </c>
      <c r="BI182" s="16" t="s">
        <v>1570</v>
      </c>
      <c r="BJ182" s="16" t="s">
        <v>1569</v>
      </c>
      <c r="BK182" s="16">
        <v>0</v>
      </c>
      <c r="BL182" s="16" t="s">
        <v>1556</v>
      </c>
      <c r="BM182" s="35" t="s">
        <v>403</v>
      </c>
      <c r="BN182" s="18">
        <v>5510410001</v>
      </c>
    </row>
    <row r="183" spans="1:66" ht="130.5" customHeight="1">
      <c r="A183" s="18">
        <v>170</v>
      </c>
      <c r="B183" s="102" t="s">
        <v>514</v>
      </c>
      <c r="C183" s="16" t="s">
        <v>729</v>
      </c>
      <c r="D183" s="16" t="s">
        <v>1218</v>
      </c>
      <c r="E183" s="91" t="s">
        <v>47</v>
      </c>
      <c r="F183" s="16" t="s">
        <v>1395</v>
      </c>
      <c r="G183" s="17" t="s">
        <v>1974</v>
      </c>
      <c r="H183" s="12" t="s">
        <v>1677</v>
      </c>
      <c r="I183" s="12">
        <v>100</v>
      </c>
      <c r="J183" s="19">
        <f t="shared" si="15"/>
        <v>3489.3999999999996</v>
      </c>
      <c r="K183" s="20">
        <v>3908.128</v>
      </c>
      <c r="L183" s="140">
        <f t="shared" si="14"/>
        <v>348939.99999999994</v>
      </c>
      <c r="M183" s="103"/>
      <c r="N183" s="144">
        <f t="shared" si="13"/>
        <v>390812.8</v>
      </c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6">
        <v>100</v>
      </c>
      <c r="AQ183" s="16">
        <v>390812.8</v>
      </c>
      <c r="AR183" s="103"/>
      <c r="AS183" s="103"/>
      <c r="AT183" s="103"/>
      <c r="AU183" s="103"/>
      <c r="AV183" s="103"/>
      <c r="AW183" s="103"/>
      <c r="AX183" s="24" t="s">
        <v>2113</v>
      </c>
      <c r="AY183" s="17" t="s">
        <v>1685</v>
      </c>
      <c r="AZ183" s="10" t="s">
        <v>2047</v>
      </c>
      <c r="BA183" s="103"/>
      <c r="BB183" s="104">
        <v>30</v>
      </c>
      <c r="BC183" s="16" t="s">
        <v>1806</v>
      </c>
      <c r="BD183" s="16" t="s">
        <v>2015</v>
      </c>
      <c r="BE183" s="103"/>
      <c r="BF183" s="16" t="s">
        <v>445</v>
      </c>
      <c r="BG183" s="16" t="s">
        <v>445</v>
      </c>
      <c r="BH183" s="16" t="s">
        <v>446</v>
      </c>
      <c r="BI183" s="16" t="s">
        <v>1570</v>
      </c>
      <c r="BJ183" s="16" t="s">
        <v>1569</v>
      </c>
      <c r="BK183" s="16">
        <v>0</v>
      </c>
      <c r="BL183" s="16" t="s">
        <v>1556</v>
      </c>
      <c r="BM183" s="35" t="s">
        <v>403</v>
      </c>
      <c r="BN183" s="18">
        <v>5510410001</v>
      </c>
    </row>
    <row r="184" spans="1:66" ht="113.25" customHeight="1">
      <c r="A184" s="18">
        <v>171</v>
      </c>
      <c r="B184" s="102" t="s">
        <v>514</v>
      </c>
      <c r="C184" s="16" t="s">
        <v>730</v>
      </c>
      <c r="D184" s="16" t="s">
        <v>249</v>
      </c>
      <c r="E184" s="91" t="s">
        <v>47</v>
      </c>
      <c r="F184" s="16" t="s">
        <v>1396</v>
      </c>
      <c r="G184" s="17" t="s">
        <v>1974</v>
      </c>
      <c r="H184" s="12" t="s">
        <v>1677</v>
      </c>
      <c r="I184" s="12">
        <v>200</v>
      </c>
      <c r="J184" s="19">
        <v>1964</v>
      </c>
      <c r="K184" s="20">
        <v>1964.0992</v>
      </c>
      <c r="L184" s="140">
        <f t="shared" si="14"/>
        <v>392800</v>
      </c>
      <c r="M184" s="103"/>
      <c r="N184" s="144">
        <f t="shared" si="13"/>
        <v>439936.00000000006</v>
      </c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6">
        <v>200</v>
      </c>
      <c r="AQ184" s="23">
        <v>439936</v>
      </c>
      <c r="AR184" s="103"/>
      <c r="AS184" s="103"/>
      <c r="AT184" s="103"/>
      <c r="AU184" s="103"/>
      <c r="AV184" s="103"/>
      <c r="AW184" s="103"/>
      <c r="AX184" s="24" t="s">
        <v>1337</v>
      </c>
      <c r="AY184" s="17" t="s">
        <v>1338</v>
      </c>
      <c r="AZ184" s="10" t="s">
        <v>2047</v>
      </c>
      <c r="BA184" s="103"/>
      <c r="BB184" s="104">
        <v>30</v>
      </c>
      <c r="BC184" s="16" t="s">
        <v>1806</v>
      </c>
      <c r="BD184" s="16" t="s">
        <v>2015</v>
      </c>
      <c r="BE184" s="103"/>
      <c r="BF184" s="16" t="s">
        <v>445</v>
      </c>
      <c r="BG184" s="16" t="s">
        <v>445</v>
      </c>
      <c r="BH184" s="16" t="s">
        <v>446</v>
      </c>
      <c r="BI184" s="16" t="s">
        <v>1570</v>
      </c>
      <c r="BJ184" s="16" t="s">
        <v>1569</v>
      </c>
      <c r="BK184" s="16">
        <v>0</v>
      </c>
      <c r="BL184" s="16" t="s">
        <v>1556</v>
      </c>
      <c r="BM184" s="35" t="s">
        <v>403</v>
      </c>
      <c r="BN184" s="18">
        <v>5510410001</v>
      </c>
    </row>
    <row r="185" spans="1:66" ht="114" customHeight="1">
      <c r="A185" s="18">
        <v>172</v>
      </c>
      <c r="B185" s="102" t="s">
        <v>514</v>
      </c>
      <c r="C185" s="16" t="s">
        <v>731</v>
      </c>
      <c r="D185" s="16" t="s">
        <v>250</v>
      </c>
      <c r="E185" s="91" t="s">
        <v>47</v>
      </c>
      <c r="F185" s="16" t="s">
        <v>1396</v>
      </c>
      <c r="G185" s="17" t="s">
        <v>1974</v>
      </c>
      <c r="H185" s="12" t="s">
        <v>1677</v>
      </c>
      <c r="I185" s="12">
        <v>250</v>
      </c>
      <c r="J185" s="19">
        <f aca="true" t="shared" si="16" ref="J185:J195">K185/1.12</f>
        <v>1849.9999999999998</v>
      </c>
      <c r="K185" s="20">
        <v>2072</v>
      </c>
      <c r="L185" s="140">
        <f t="shared" si="14"/>
        <v>462499.99999999994</v>
      </c>
      <c r="M185" s="103"/>
      <c r="N185" s="144">
        <f t="shared" si="13"/>
        <v>518000</v>
      </c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6">
        <v>250</v>
      </c>
      <c r="AQ185" s="23">
        <v>518000</v>
      </c>
      <c r="AR185" s="103"/>
      <c r="AS185" s="103"/>
      <c r="AT185" s="103"/>
      <c r="AU185" s="103"/>
      <c r="AV185" s="103"/>
      <c r="AW185" s="103"/>
      <c r="AX185" s="24" t="s">
        <v>2113</v>
      </c>
      <c r="AY185" s="17" t="s">
        <v>1685</v>
      </c>
      <c r="AZ185" s="10" t="s">
        <v>2047</v>
      </c>
      <c r="BA185" s="103"/>
      <c r="BB185" s="104">
        <v>30</v>
      </c>
      <c r="BC185" s="16" t="s">
        <v>1806</v>
      </c>
      <c r="BD185" s="16" t="s">
        <v>2015</v>
      </c>
      <c r="BE185" s="103"/>
      <c r="BF185" s="16" t="s">
        <v>445</v>
      </c>
      <c r="BG185" s="16" t="s">
        <v>445</v>
      </c>
      <c r="BH185" s="16" t="s">
        <v>446</v>
      </c>
      <c r="BI185" s="16" t="s">
        <v>1570</v>
      </c>
      <c r="BJ185" s="16" t="s">
        <v>1569</v>
      </c>
      <c r="BK185" s="16">
        <v>0</v>
      </c>
      <c r="BL185" s="16" t="s">
        <v>1556</v>
      </c>
      <c r="BM185" s="35" t="s">
        <v>403</v>
      </c>
      <c r="BN185" s="18">
        <v>5510410001</v>
      </c>
    </row>
    <row r="186" spans="1:66" ht="117" customHeight="1">
      <c r="A186" s="18">
        <v>173</v>
      </c>
      <c r="B186" s="102" t="s">
        <v>514</v>
      </c>
      <c r="C186" s="16" t="s">
        <v>732</v>
      </c>
      <c r="D186" s="16" t="s">
        <v>251</v>
      </c>
      <c r="E186" s="91" t="s">
        <v>47</v>
      </c>
      <c r="F186" s="16" t="s">
        <v>1396</v>
      </c>
      <c r="G186" s="17" t="s">
        <v>1974</v>
      </c>
      <c r="H186" s="12" t="s">
        <v>1677</v>
      </c>
      <c r="I186" s="12">
        <v>500</v>
      </c>
      <c r="J186" s="19">
        <f t="shared" si="16"/>
        <v>1949.9999999999998</v>
      </c>
      <c r="K186" s="20">
        <v>2184</v>
      </c>
      <c r="L186" s="140">
        <f t="shared" si="14"/>
        <v>974999.9999999999</v>
      </c>
      <c r="M186" s="103"/>
      <c r="N186" s="144">
        <f t="shared" si="13"/>
        <v>1092000</v>
      </c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6">
        <v>500</v>
      </c>
      <c r="AQ186" s="16">
        <v>1092000</v>
      </c>
      <c r="AR186" s="103"/>
      <c r="AS186" s="103"/>
      <c r="AT186" s="103"/>
      <c r="AU186" s="103"/>
      <c r="AV186" s="103"/>
      <c r="AW186" s="103"/>
      <c r="AX186" s="24" t="s">
        <v>2113</v>
      </c>
      <c r="AY186" s="17" t="s">
        <v>1685</v>
      </c>
      <c r="AZ186" s="10" t="s">
        <v>2047</v>
      </c>
      <c r="BA186" s="103"/>
      <c r="BB186" s="104">
        <v>30</v>
      </c>
      <c r="BC186" s="16" t="s">
        <v>1806</v>
      </c>
      <c r="BD186" s="16" t="s">
        <v>2015</v>
      </c>
      <c r="BE186" s="103"/>
      <c r="BF186" s="16" t="s">
        <v>445</v>
      </c>
      <c r="BG186" s="16" t="s">
        <v>445</v>
      </c>
      <c r="BH186" s="16" t="s">
        <v>446</v>
      </c>
      <c r="BI186" s="16" t="s">
        <v>1570</v>
      </c>
      <c r="BJ186" s="16" t="s">
        <v>1569</v>
      </c>
      <c r="BK186" s="16">
        <v>0</v>
      </c>
      <c r="BL186" s="16"/>
      <c r="BM186" s="35" t="s">
        <v>403</v>
      </c>
      <c r="BN186" s="18">
        <v>5510410001</v>
      </c>
    </row>
    <row r="187" spans="1:66" ht="120.75" customHeight="1">
      <c r="A187" s="18">
        <v>174</v>
      </c>
      <c r="B187" s="102" t="s">
        <v>514</v>
      </c>
      <c r="C187" s="16" t="s">
        <v>733</v>
      </c>
      <c r="D187" s="16" t="s">
        <v>252</v>
      </c>
      <c r="E187" s="91" t="s">
        <v>47</v>
      </c>
      <c r="F187" s="16" t="s">
        <v>1396</v>
      </c>
      <c r="G187" s="17" t="s">
        <v>1974</v>
      </c>
      <c r="H187" s="12" t="s">
        <v>1677</v>
      </c>
      <c r="I187" s="12">
        <v>500</v>
      </c>
      <c r="J187" s="19">
        <f t="shared" si="16"/>
        <v>2270.3999999999996</v>
      </c>
      <c r="K187" s="20">
        <v>2542.848</v>
      </c>
      <c r="L187" s="140">
        <f t="shared" si="14"/>
        <v>1135199.9999999998</v>
      </c>
      <c r="M187" s="103"/>
      <c r="N187" s="144">
        <f t="shared" si="13"/>
        <v>1271423.9999999998</v>
      </c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6">
        <v>500</v>
      </c>
      <c r="AQ187" s="16">
        <v>1271424</v>
      </c>
      <c r="AR187" s="103"/>
      <c r="AS187" s="103"/>
      <c r="AT187" s="103"/>
      <c r="AU187" s="103"/>
      <c r="AV187" s="103"/>
      <c r="AW187" s="103"/>
      <c r="AX187" s="24" t="s">
        <v>2113</v>
      </c>
      <c r="AY187" s="17" t="s">
        <v>1685</v>
      </c>
      <c r="AZ187" s="10" t="s">
        <v>2047</v>
      </c>
      <c r="BA187" s="103"/>
      <c r="BB187" s="104">
        <v>30</v>
      </c>
      <c r="BC187" s="16" t="s">
        <v>1806</v>
      </c>
      <c r="BD187" s="16" t="s">
        <v>2015</v>
      </c>
      <c r="BE187" s="103"/>
      <c r="BF187" s="16" t="s">
        <v>445</v>
      </c>
      <c r="BG187" s="16" t="s">
        <v>445</v>
      </c>
      <c r="BH187" s="16" t="s">
        <v>446</v>
      </c>
      <c r="BI187" s="16" t="s">
        <v>1570</v>
      </c>
      <c r="BJ187" s="16" t="s">
        <v>1569</v>
      </c>
      <c r="BK187" s="16">
        <v>0</v>
      </c>
      <c r="BL187" s="16"/>
      <c r="BM187" s="35" t="s">
        <v>403</v>
      </c>
      <c r="BN187" s="18">
        <v>5510410001</v>
      </c>
    </row>
    <row r="188" spans="1:66" ht="63.75">
      <c r="A188" s="18">
        <v>175</v>
      </c>
      <c r="B188" s="102" t="s">
        <v>514</v>
      </c>
      <c r="C188" s="16" t="s">
        <v>734</v>
      </c>
      <c r="D188" s="16" t="s">
        <v>227</v>
      </c>
      <c r="E188" s="91" t="s">
        <v>48</v>
      </c>
      <c r="F188" s="16" t="s">
        <v>1397</v>
      </c>
      <c r="G188" s="17" t="s">
        <v>1973</v>
      </c>
      <c r="H188" s="12" t="s">
        <v>1673</v>
      </c>
      <c r="I188" s="12">
        <v>20</v>
      </c>
      <c r="J188" s="19">
        <f t="shared" si="16"/>
        <v>854.3599999999999</v>
      </c>
      <c r="K188" s="20">
        <v>956.8832</v>
      </c>
      <c r="L188" s="140">
        <f t="shared" si="14"/>
        <v>17087.199999999997</v>
      </c>
      <c r="M188" s="103"/>
      <c r="N188" s="144">
        <f t="shared" si="13"/>
        <v>19137.663999999997</v>
      </c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6">
        <v>20</v>
      </c>
      <c r="AQ188" s="23">
        <v>19137.7</v>
      </c>
      <c r="AR188" s="103"/>
      <c r="AS188" s="103"/>
      <c r="AT188" s="103"/>
      <c r="AU188" s="103"/>
      <c r="AV188" s="103"/>
      <c r="AW188" s="103"/>
      <c r="AX188" s="24" t="s">
        <v>2112</v>
      </c>
      <c r="AY188" s="17" t="s">
        <v>278</v>
      </c>
      <c r="AZ188" s="10" t="s">
        <v>2047</v>
      </c>
      <c r="BA188" s="103"/>
      <c r="BB188" s="104">
        <v>0</v>
      </c>
      <c r="BC188" s="16" t="s">
        <v>1806</v>
      </c>
      <c r="BD188" s="16" t="s">
        <v>2015</v>
      </c>
      <c r="BE188" s="103"/>
      <c r="BF188" s="16" t="s">
        <v>445</v>
      </c>
      <c r="BG188" s="16" t="s">
        <v>445</v>
      </c>
      <c r="BH188" s="16" t="s">
        <v>446</v>
      </c>
      <c r="BI188" s="16" t="s">
        <v>1570</v>
      </c>
      <c r="BJ188" s="16" t="s">
        <v>1569</v>
      </c>
      <c r="BK188" s="16">
        <v>0</v>
      </c>
      <c r="BL188" s="16"/>
      <c r="BM188" s="35" t="s">
        <v>402</v>
      </c>
      <c r="BN188" s="18">
        <v>5510410001</v>
      </c>
    </row>
    <row r="189" spans="1:66" ht="63.75">
      <c r="A189" s="18">
        <v>176</v>
      </c>
      <c r="B189" s="102" t="s">
        <v>516</v>
      </c>
      <c r="C189" s="16" t="s">
        <v>228</v>
      </c>
      <c r="D189" s="16" t="s">
        <v>228</v>
      </c>
      <c r="E189" s="91" t="s">
        <v>49</v>
      </c>
      <c r="F189" s="16" t="s">
        <v>1398</v>
      </c>
      <c r="G189" s="17" t="s">
        <v>1973</v>
      </c>
      <c r="H189" s="12" t="s">
        <v>1673</v>
      </c>
      <c r="I189" s="12">
        <v>400</v>
      </c>
      <c r="J189" s="19">
        <f t="shared" si="16"/>
        <v>599.9999999999999</v>
      </c>
      <c r="K189" s="20">
        <v>672</v>
      </c>
      <c r="L189" s="140">
        <f t="shared" si="14"/>
        <v>239999.99999999994</v>
      </c>
      <c r="M189" s="103"/>
      <c r="N189" s="144">
        <f t="shared" si="13"/>
        <v>268799.99999999994</v>
      </c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6">
        <v>400</v>
      </c>
      <c r="AQ189" s="23">
        <v>268800</v>
      </c>
      <c r="AR189" s="103"/>
      <c r="AS189" s="103"/>
      <c r="AT189" s="103"/>
      <c r="AU189" s="103"/>
      <c r="AV189" s="103"/>
      <c r="AW189" s="103"/>
      <c r="AX189" s="24" t="s">
        <v>1686</v>
      </c>
      <c r="AY189" s="17" t="s">
        <v>278</v>
      </c>
      <c r="AZ189" s="10" t="s">
        <v>2047</v>
      </c>
      <c r="BA189" s="103"/>
      <c r="BB189" s="104">
        <v>0</v>
      </c>
      <c r="BC189" s="16" t="s">
        <v>1806</v>
      </c>
      <c r="BD189" s="16" t="s">
        <v>2015</v>
      </c>
      <c r="BE189" s="103"/>
      <c r="BF189" s="16" t="s">
        <v>445</v>
      </c>
      <c r="BG189" s="16" t="s">
        <v>445</v>
      </c>
      <c r="BH189" s="16" t="s">
        <v>446</v>
      </c>
      <c r="BI189" s="16" t="s">
        <v>1570</v>
      </c>
      <c r="BJ189" s="16" t="s">
        <v>1569</v>
      </c>
      <c r="BK189" s="16">
        <v>0</v>
      </c>
      <c r="BL189" s="16"/>
      <c r="BM189" s="35" t="s">
        <v>402</v>
      </c>
      <c r="BN189" s="18">
        <v>5510410001</v>
      </c>
    </row>
    <row r="190" spans="1:66" ht="63.75">
      <c r="A190" s="18">
        <v>177</v>
      </c>
      <c r="B190" s="102" t="s">
        <v>517</v>
      </c>
      <c r="C190" s="16" t="s">
        <v>735</v>
      </c>
      <c r="D190" s="16" t="s">
        <v>229</v>
      </c>
      <c r="E190" s="91" t="s">
        <v>50</v>
      </c>
      <c r="F190" s="16" t="s">
        <v>1399</v>
      </c>
      <c r="G190" s="17" t="s">
        <v>1973</v>
      </c>
      <c r="H190" s="12" t="s">
        <v>1676</v>
      </c>
      <c r="I190" s="12">
        <v>3</v>
      </c>
      <c r="J190" s="19">
        <f t="shared" si="16"/>
        <v>459.1199999999999</v>
      </c>
      <c r="K190" s="20">
        <v>514.2144</v>
      </c>
      <c r="L190" s="140">
        <f t="shared" si="14"/>
        <v>1377.3599999999997</v>
      </c>
      <c r="M190" s="103"/>
      <c r="N190" s="144">
        <f t="shared" si="13"/>
        <v>1542.6431999999998</v>
      </c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6">
        <v>3</v>
      </c>
      <c r="AQ190" s="23">
        <v>1542.6</v>
      </c>
      <c r="AR190" s="103"/>
      <c r="AS190" s="103"/>
      <c r="AT190" s="103"/>
      <c r="AU190" s="103"/>
      <c r="AV190" s="103"/>
      <c r="AW190" s="103"/>
      <c r="AX190" s="24" t="s">
        <v>1686</v>
      </c>
      <c r="AY190" s="17" t="s">
        <v>278</v>
      </c>
      <c r="AZ190" s="10" t="s">
        <v>2047</v>
      </c>
      <c r="BA190" s="103"/>
      <c r="BB190" s="104">
        <v>0</v>
      </c>
      <c r="BC190" s="16" t="s">
        <v>1806</v>
      </c>
      <c r="BD190" s="16" t="s">
        <v>2015</v>
      </c>
      <c r="BE190" s="103"/>
      <c r="BF190" s="16" t="s">
        <v>445</v>
      </c>
      <c r="BG190" s="16" t="s">
        <v>445</v>
      </c>
      <c r="BH190" s="16" t="s">
        <v>446</v>
      </c>
      <c r="BI190" s="16" t="s">
        <v>1573</v>
      </c>
      <c r="BJ190" s="16" t="s">
        <v>1569</v>
      </c>
      <c r="BK190" s="16">
        <v>75</v>
      </c>
      <c r="BL190" s="16"/>
      <c r="BM190" s="12">
        <v>16680</v>
      </c>
      <c r="BN190" s="18">
        <v>5510410001</v>
      </c>
    </row>
    <row r="191" spans="1:66" ht="63.75">
      <c r="A191" s="18">
        <v>178</v>
      </c>
      <c r="B191" s="102" t="s">
        <v>517</v>
      </c>
      <c r="C191" s="16" t="s">
        <v>2264</v>
      </c>
      <c r="D191" s="16" t="s">
        <v>230</v>
      </c>
      <c r="E191" s="91" t="s">
        <v>50</v>
      </c>
      <c r="F191" s="16" t="s">
        <v>1399</v>
      </c>
      <c r="G191" s="17" t="s">
        <v>1973</v>
      </c>
      <c r="H191" s="12" t="s">
        <v>1676</v>
      </c>
      <c r="I191" s="12">
        <v>5</v>
      </c>
      <c r="J191" s="19">
        <f t="shared" si="16"/>
        <v>459.1199999999999</v>
      </c>
      <c r="K191" s="20">
        <v>514.2144</v>
      </c>
      <c r="L191" s="140">
        <f t="shared" si="14"/>
        <v>2295.5999999999995</v>
      </c>
      <c r="M191" s="103"/>
      <c r="N191" s="144">
        <f t="shared" si="13"/>
        <v>2571.0719999999997</v>
      </c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6">
        <v>5</v>
      </c>
      <c r="AQ191" s="23">
        <v>2571.1</v>
      </c>
      <c r="AR191" s="103"/>
      <c r="AS191" s="103"/>
      <c r="AT191" s="103"/>
      <c r="AU191" s="103"/>
      <c r="AV191" s="103"/>
      <c r="AW191" s="103"/>
      <c r="AX191" s="24" t="s">
        <v>1686</v>
      </c>
      <c r="AY191" s="17" t="s">
        <v>278</v>
      </c>
      <c r="AZ191" s="10" t="s">
        <v>2047</v>
      </c>
      <c r="BA191" s="103"/>
      <c r="BB191" s="104">
        <v>0</v>
      </c>
      <c r="BC191" s="16" t="s">
        <v>1806</v>
      </c>
      <c r="BD191" s="16" t="s">
        <v>2015</v>
      </c>
      <c r="BE191" s="103"/>
      <c r="BF191" s="16" t="s">
        <v>445</v>
      </c>
      <c r="BG191" s="16" t="s">
        <v>445</v>
      </c>
      <c r="BH191" s="16" t="s">
        <v>446</v>
      </c>
      <c r="BI191" s="16" t="s">
        <v>1573</v>
      </c>
      <c r="BJ191" s="16" t="s">
        <v>1569</v>
      </c>
      <c r="BK191" s="16">
        <v>75</v>
      </c>
      <c r="BL191" s="16"/>
      <c r="BM191" s="12">
        <v>16680</v>
      </c>
      <c r="BN191" s="18">
        <v>5510410001</v>
      </c>
    </row>
    <row r="192" spans="1:66" ht="63.75">
      <c r="A192" s="18">
        <v>179</v>
      </c>
      <c r="B192" s="102" t="s">
        <v>516</v>
      </c>
      <c r="C192" s="16" t="s">
        <v>231</v>
      </c>
      <c r="D192" s="16" t="s">
        <v>231</v>
      </c>
      <c r="E192" s="91" t="s">
        <v>51</v>
      </c>
      <c r="F192" s="16" t="s">
        <v>827</v>
      </c>
      <c r="G192" s="17" t="s">
        <v>1973</v>
      </c>
      <c r="H192" s="12" t="s">
        <v>1673</v>
      </c>
      <c r="I192" s="12">
        <v>500</v>
      </c>
      <c r="J192" s="19">
        <f t="shared" si="16"/>
        <v>654.3599999999999</v>
      </c>
      <c r="K192" s="20">
        <v>732.8832</v>
      </c>
      <c r="L192" s="140">
        <f t="shared" si="14"/>
        <v>327179.99999999994</v>
      </c>
      <c r="M192" s="103"/>
      <c r="N192" s="144">
        <f t="shared" si="13"/>
        <v>366441.6</v>
      </c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6">
        <v>500</v>
      </c>
      <c r="AQ192" s="23">
        <v>366441.6</v>
      </c>
      <c r="AR192" s="103"/>
      <c r="AS192" s="103"/>
      <c r="AT192" s="103"/>
      <c r="AU192" s="103"/>
      <c r="AV192" s="103"/>
      <c r="AW192" s="103"/>
      <c r="AX192" s="24" t="s">
        <v>1687</v>
      </c>
      <c r="AY192" s="17" t="s">
        <v>278</v>
      </c>
      <c r="AZ192" s="10" t="s">
        <v>2047</v>
      </c>
      <c r="BA192" s="103"/>
      <c r="BB192" s="104">
        <v>0</v>
      </c>
      <c r="BC192" s="16" t="s">
        <v>1806</v>
      </c>
      <c r="BD192" s="16" t="s">
        <v>2015</v>
      </c>
      <c r="BE192" s="103"/>
      <c r="BF192" s="16"/>
      <c r="BG192" s="16"/>
      <c r="BH192" s="16"/>
      <c r="BI192" s="16" t="s">
        <v>2126</v>
      </c>
      <c r="BJ192" s="16"/>
      <c r="BK192" s="16"/>
      <c r="BL192" s="16"/>
      <c r="BM192" s="35" t="s">
        <v>402</v>
      </c>
      <c r="BN192" s="18">
        <v>5510410001</v>
      </c>
    </row>
    <row r="193" spans="1:66" ht="89.25">
      <c r="A193" s="18">
        <v>180</v>
      </c>
      <c r="B193" s="102" t="s">
        <v>518</v>
      </c>
      <c r="C193" s="16" t="s">
        <v>2265</v>
      </c>
      <c r="D193" s="16" t="s">
        <v>232</v>
      </c>
      <c r="E193" s="91" t="s">
        <v>52</v>
      </c>
      <c r="F193" s="16" t="s">
        <v>1400</v>
      </c>
      <c r="G193" s="17" t="s">
        <v>1973</v>
      </c>
      <c r="H193" s="12" t="s">
        <v>1671</v>
      </c>
      <c r="I193" s="12">
        <v>0.05</v>
      </c>
      <c r="J193" s="19">
        <f t="shared" si="16"/>
        <v>280</v>
      </c>
      <c r="K193" s="20">
        <v>313.6</v>
      </c>
      <c r="L193" s="140">
        <f t="shared" si="14"/>
        <v>14</v>
      </c>
      <c r="M193" s="103"/>
      <c r="N193" s="144">
        <f t="shared" si="13"/>
        <v>15.680000000000001</v>
      </c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6">
        <v>0.05</v>
      </c>
      <c r="AQ193" s="23">
        <v>15.7</v>
      </c>
      <c r="AR193" s="103"/>
      <c r="AS193" s="103"/>
      <c r="AT193" s="103"/>
      <c r="AU193" s="103"/>
      <c r="AV193" s="103"/>
      <c r="AW193" s="103"/>
      <c r="AX193" s="24" t="s">
        <v>1688</v>
      </c>
      <c r="AY193" s="17" t="s">
        <v>278</v>
      </c>
      <c r="AZ193" s="10" t="s">
        <v>2047</v>
      </c>
      <c r="BA193" s="103"/>
      <c r="BB193" s="104">
        <v>0</v>
      </c>
      <c r="BC193" s="16" t="s">
        <v>1806</v>
      </c>
      <c r="BD193" s="16" t="s">
        <v>920</v>
      </c>
      <c r="BE193" s="103"/>
      <c r="BF193" s="16" t="s">
        <v>445</v>
      </c>
      <c r="BG193" s="16" t="s">
        <v>445</v>
      </c>
      <c r="BH193" s="16" t="s">
        <v>446</v>
      </c>
      <c r="BI193" s="16" t="s">
        <v>1573</v>
      </c>
      <c r="BJ193" s="16" t="s">
        <v>1569</v>
      </c>
      <c r="BK193" s="16">
        <v>75</v>
      </c>
      <c r="BL193" s="16"/>
      <c r="BM193" s="12">
        <v>16992</v>
      </c>
      <c r="BN193" s="18">
        <v>5510410001</v>
      </c>
    </row>
    <row r="194" spans="1:66" ht="191.25">
      <c r="A194" s="18">
        <v>181</v>
      </c>
      <c r="B194" s="102" t="s">
        <v>519</v>
      </c>
      <c r="C194" s="16" t="s">
        <v>2266</v>
      </c>
      <c r="D194" s="16" t="s">
        <v>233</v>
      </c>
      <c r="E194" s="91" t="s">
        <v>53</v>
      </c>
      <c r="F194" s="16" t="s">
        <v>1401</v>
      </c>
      <c r="G194" s="17" t="s">
        <v>1973</v>
      </c>
      <c r="H194" s="12" t="s">
        <v>1671</v>
      </c>
      <c r="I194" s="12">
        <v>0.9</v>
      </c>
      <c r="J194" s="19">
        <f t="shared" si="16"/>
        <v>2362.83</v>
      </c>
      <c r="K194" s="20">
        <v>2646.3696</v>
      </c>
      <c r="L194" s="140">
        <f t="shared" si="14"/>
        <v>2126.547</v>
      </c>
      <c r="M194" s="103"/>
      <c r="N194" s="144">
        <f t="shared" si="13"/>
        <v>2381.73264</v>
      </c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6">
        <v>0.9</v>
      </c>
      <c r="AQ194" s="16">
        <v>2381.7</v>
      </c>
      <c r="AR194" s="103"/>
      <c r="AS194" s="103"/>
      <c r="AT194" s="103"/>
      <c r="AU194" s="103"/>
      <c r="AV194" s="103"/>
      <c r="AW194" s="103"/>
      <c r="AX194" s="24" t="s">
        <v>1689</v>
      </c>
      <c r="AY194" s="17" t="s">
        <v>278</v>
      </c>
      <c r="AZ194" s="10" t="s">
        <v>2047</v>
      </c>
      <c r="BA194" s="103"/>
      <c r="BB194" s="104">
        <v>0</v>
      </c>
      <c r="BC194" s="16" t="s">
        <v>1806</v>
      </c>
      <c r="BD194" s="16" t="s">
        <v>920</v>
      </c>
      <c r="BE194" s="103"/>
      <c r="BF194" s="16" t="s">
        <v>445</v>
      </c>
      <c r="BG194" s="16" t="s">
        <v>445</v>
      </c>
      <c r="BH194" s="16" t="s">
        <v>446</v>
      </c>
      <c r="BI194" s="16" t="s">
        <v>1573</v>
      </c>
      <c r="BJ194" s="16" t="s">
        <v>1569</v>
      </c>
      <c r="BK194" s="16">
        <v>75</v>
      </c>
      <c r="BL194" s="16" t="s">
        <v>1556</v>
      </c>
      <c r="BM194" s="12">
        <v>16992</v>
      </c>
      <c r="BN194" s="18">
        <v>5510410001</v>
      </c>
    </row>
    <row r="195" spans="1:66" ht="63.75">
      <c r="A195" s="18">
        <v>182</v>
      </c>
      <c r="B195" s="102" t="s">
        <v>518</v>
      </c>
      <c r="C195" s="16" t="s">
        <v>234</v>
      </c>
      <c r="D195" s="16" t="s">
        <v>234</v>
      </c>
      <c r="E195" s="92" t="s">
        <v>248</v>
      </c>
      <c r="F195" s="16" t="s">
        <v>1402</v>
      </c>
      <c r="G195" s="17" t="s">
        <v>1973</v>
      </c>
      <c r="H195" s="12" t="s">
        <v>1671</v>
      </c>
      <c r="I195" s="12">
        <v>2</v>
      </c>
      <c r="J195" s="19">
        <f t="shared" si="16"/>
        <v>290289.99999999994</v>
      </c>
      <c r="K195" s="20">
        <v>325124.8</v>
      </c>
      <c r="L195" s="140">
        <f t="shared" si="14"/>
        <v>580579.9999999999</v>
      </c>
      <c r="M195" s="103"/>
      <c r="N195" s="144">
        <f t="shared" si="13"/>
        <v>650249.6</v>
      </c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6">
        <v>2</v>
      </c>
      <c r="AQ195" s="16">
        <v>650249.6</v>
      </c>
      <c r="AR195" s="103"/>
      <c r="AS195" s="103"/>
      <c r="AT195" s="103"/>
      <c r="AU195" s="103"/>
      <c r="AV195" s="103"/>
      <c r="AW195" s="103"/>
      <c r="AX195" s="24" t="s">
        <v>1690</v>
      </c>
      <c r="AY195" s="17" t="s">
        <v>278</v>
      </c>
      <c r="AZ195" s="10" t="s">
        <v>2047</v>
      </c>
      <c r="BA195" s="103"/>
      <c r="BB195" s="104">
        <v>0</v>
      </c>
      <c r="BC195" s="16" t="s">
        <v>1806</v>
      </c>
      <c r="BD195" s="16" t="s">
        <v>2015</v>
      </c>
      <c r="BE195" s="103"/>
      <c r="BF195" s="16" t="s">
        <v>445</v>
      </c>
      <c r="BG195" s="16" t="s">
        <v>445</v>
      </c>
      <c r="BH195" s="16" t="s">
        <v>446</v>
      </c>
      <c r="BI195" s="16" t="s">
        <v>1568</v>
      </c>
      <c r="BJ195" s="16" t="s">
        <v>1569</v>
      </c>
      <c r="BK195" s="16">
        <v>75</v>
      </c>
      <c r="BL195" s="16"/>
      <c r="BM195" s="12">
        <v>16992</v>
      </c>
      <c r="BN195" s="18">
        <v>5510410001</v>
      </c>
    </row>
    <row r="196" spans="1:66" ht="117.75" customHeight="1">
      <c r="A196" s="18">
        <v>183</v>
      </c>
      <c r="B196" s="102" t="s">
        <v>518</v>
      </c>
      <c r="C196" s="16" t="s">
        <v>2026</v>
      </c>
      <c r="D196" s="16" t="s">
        <v>1339</v>
      </c>
      <c r="E196" s="91" t="s">
        <v>54</v>
      </c>
      <c r="F196" s="16" t="s">
        <v>1403</v>
      </c>
      <c r="G196" s="17" t="s">
        <v>1973</v>
      </c>
      <c r="H196" s="12" t="s">
        <v>1671</v>
      </c>
      <c r="I196" s="12">
        <v>20</v>
      </c>
      <c r="J196" s="19">
        <v>200000</v>
      </c>
      <c r="K196" s="15">
        <f>J196*1.12</f>
        <v>224000.00000000003</v>
      </c>
      <c r="L196" s="144">
        <f t="shared" si="14"/>
        <v>4000000</v>
      </c>
      <c r="M196" s="103"/>
      <c r="N196" s="144">
        <f t="shared" si="13"/>
        <v>4480000</v>
      </c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6">
        <v>20</v>
      </c>
      <c r="AQ196" s="16">
        <f>AP196*K196</f>
        <v>4480000.000000001</v>
      </c>
      <c r="AR196" s="103"/>
      <c r="AS196" s="103"/>
      <c r="AT196" s="103"/>
      <c r="AU196" s="103"/>
      <c r="AV196" s="103"/>
      <c r="AW196" s="103"/>
      <c r="AX196" s="24" t="s">
        <v>1341</v>
      </c>
      <c r="AY196" s="17" t="s">
        <v>1340</v>
      </c>
      <c r="AZ196" s="10" t="s">
        <v>2047</v>
      </c>
      <c r="BA196" s="103"/>
      <c r="BB196" s="104">
        <v>0</v>
      </c>
      <c r="BC196" s="16" t="s">
        <v>1806</v>
      </c>
      <c r="BD196" s="16" t="s">
        <v>2015</v>
      </c>
      <c r="BE196" s="103"/>
      <c r="BF196" s="16" t="s">
        <v>445</v>
      </c>
      <c r="BG196" s="16" t="s">
        <v>445</v>
      </c>
      <c r="BH196" s="16" t="s">
        <v>446</v>
      </c>
      <c r="BI196" s="16" t="s">
        <v>1570</v>
      </c>
      <c r="BJ196" s="16" t="s">
        <v>1569</v>
      </c>
      <c r="BK196" s="16">
        <v>0</v>
      </c>
      <c r="BL196" s="16" t="s">
        <v>1556</v>
      </c>
      <c r="BM196" s="12">
        <v>16992</v>
      </c>
      <c r="BN196" s="18">
        <v>5510410001</v>
      </c>
    </row>
    <row r="197" spans="1:66" ht="255">
      <c r="A197" s="18">
        <v>184</v>
      </c>
      <c r="B197" s="102" t="s">
        <v>515</v>
      </c>
      <c r="C197" s="16" t="s">
        <v>2267</v>
      </c>
      <c r="D197" s="16" t="s">
        <v>235</v>
      </c>
      <c r="E197" s="91" t="s">
        <v>55</v>
      </c>
      <c r="F197" s="16" t="s">
        <v>215</v>
      </c>
      <c r="G197" s="17" t="s">
        <v>1973</v>
      </c>
      <c r="H197" s="12" t="s">
        <v>1676</v>
      </c>
      <c r="I197" s="12">
        <v>10</v>
      </c>
      <c r="J197" s="19">
        <f aca="true" t="shared" si="17" ref="J197:J260">K197/1.12</f>
        <v>987.5599999999998</v>
      </c>
      <c r="K197" s="20">
        <v>1106.0672</v>
      </c>
      <c r="L197" s="140">
        <f t="shared" si="14"/>
        <v>9875.599999999999</v>
      </c>
      <c r="M197" s="103"/>
      <c r="N197" s="144">
        <f t="shared" si="13"/>
        <v>11060.671999999999</v>
      </c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6">
        <v>10</v>
      </c>
      <c r="AQ197" s="23">
        <v>11060.7</v>
      </c>
      <c r="AR197" s="103"/>
      <c r="AS197" s="103"/>
      <c r="AT197" s="103"/>
      <c r="AU197" s="103"/>
      <c r="AV197" s="103"/>
      <c r="AW197" s="103"/>
      <c r="AX197" s="24" t="s">
        <v>1691</v>
      </c>
      <c r="AY197" s="17" t="s">
        <v>278</v>
      </c>
      <c r="AZ197" s="10" t="s">
        <v>2047</v>
      </c>
      <c r="BA197" s="103"/>
      <c r="BB197" s="104">
        <v>0</v>
      </c>
      <c r="BC197" s="16" t="s">
        <v>1806</v>
      </c>
      <c r="BD197" s="16" t="s">
        <v>2015</v>
      </c>
      <c r="BE197" s="103"/>
      <c r="BF197" s="16" t="s">
        <v>445</v>
      </c>
      <c r="BG197" s="16" t="s">
        <v>445</v>
      </c>
      <c r="BH197" s="16" t="s">
        <v>446</v>
      </c>
      <c r="BI197" s="16" t="s">
        <v>1570</v>
      </c>
      <c r="BJ197" s="16" t="s">
        <v>1569</v>
      </c>
      <c r="BK197" s="16">
        <v>0</v>
      </c>
      <c r="BL197" s="16"/>
      <c r="BM197" s="12">
        <v>16680</v>
      </c>
      <c r="BN197" s="18">
        <v>5510410001</v>
      </c>
    </row>
    <row r="198" spans="1:66" ht="255">
      <c r="A198" s="18">
        <v>185</v>
      </c>
      <c r="B198" s="102" t="s">
        <v>515</v>
      </c>
      <c r="C198" s="16" t="s">
        <v>588</v>
      </c>
      <c r="D198" s="16" t="s">
        <v>236</v>
      </c>
      <c r="E198" s="91" t="s">
        <v>56</v>
      </c>
      <c r="F198" s="16" t="s">
        <v>1978</v>
      </c>
      <c r="G198" s="17" t="s">
        <v>1973</v>
      </c>
      <c r="H198" s="12" t="s">
        <v>1676</v>
      </c>
      <c r="I198" s="12">
        <v>10</v>
      </c>
      <c r="J198" s="19">
        <f t="shared" si="17"/>
        <v>987.5599999999998</v>
      </c>
      <c r="K198" s="20">
        <v>1106.0672</v>
      </c>
      <c r="L198" s="140">
        <f t="shared" si="14"/>
        <v>9875.599999999999</v>
      </c>
      <c r="M198" s="103"/>
      <c r="N198" s="144">
        <f t="shared" si="13"/>
        <v>11060.671999999999</v>
      </c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6">
        <v>10</v>
      </c>
      <c r="AQ198" s="23">
        <v>11060.7</v>
      </c>
      <c r="AR198" s="103"/>
      <c r="AS198" s="103"/>
      <c r="AT198" s="103"/>
      <c r="AU198" s="103"/>
      <c r="AV198" s="103"/>
      <c r="AW198" s="103"/>
      <c r="AX198" s="24" t="s">
        <v>1691</v>
      </c>
      <c r="AY198" s="17" t="s">
        <v>278</v>
      </c>
      <c r="AZ198" s="10" t="s">
        <v>2047</v>
      </c>
      <c r="BA198" s="103"/>
      <c r="BB198" s="104">
        <v>0</v>
      </c>
      <c r="BC198" s="16" t="s">
        <v>1806</v>
      </c>
      <c r="BD198" s="16" t="s">
        <v>2015</v>
      </c>
      <c r="BE198" s="103"/>
      <c r="BF198" s="16" t="s">
        <v>445</v>
      </c>
      <c r="BG198" s="16" t="s">
        <v>445</v>
      </c>
      <c r="BH198" s="16" t="s">
        <v>446</v>
      </c>
      <c r="BI198" s="16" t="s">
        <v>1570</v>
      </c>
      <c r="BJ198" s="16" t="s">
        <v>1569</v>
      </c>
      <c r="BK198" s="16">
        <v>0</v>
      </c>
      <c r="BL198" s="16"/>
      <c r="BM198" s="12">
        <v>16680</v>
      </c>
      <c r="BN198" s="18">
        <v>5510410001</v>
      </c>
    </row>
    <row r="199" spans="1:66" ht="255">
      <c r="A199" s="18">
        <v>186</v>
      </c>
      <c r="B199" s="102" t="s">
        <v>515</v>
      </c>
      <c r="C199" s="16" t="s">
        <v>589</v>
      </c>
      <c r="D199" s="16" t="s">
        <v>237</v>
      </c>
      <c r="E199" s="91" t="s">
        <v>57</v>
      </c>
      <c r="F199" s="16" t="s">
        <v>1979</v>
      </c>
      <c r="G199" s="17" t="s">
        <v>1973</v>
      </c>
      <c r="H199" s="12" t="s">
        <v>1676</v>
      </c>
      <c r="I199" s="12">
        <v>10</v>
      </c>
      <c r="J199" s="19">
        <f t="shared" si="17"/>
        <v>987.5599999999998</v>
      </c>
      <c r="K199" s="20">
        <v>1106.0672</v>
      </c>
      <c r="L199" s="140">
        <f t="shared" si="14"/>
        <v>9875.599999999999</v>
      </c>
      <c r="M199" s="103"/>
      <c r="N199" s="144">
        <f t="shared" si="13"/>
        <v>11060.671999999999</v>
      </c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6">
        <v>10</v>
      </c>
      <c r="AQ199" s="23">
        <v>11060.7</v>
      </c>
      <c r="AR199" s="103"/>
      <c r="AS199" s="103"/>
      <c r="AT199" s="103"/>
      <c r="AU199" s="103"/>
      <c r="AV199" s="103"/>
      <c r="AW199" s="103"/>
      <c r="AX199" s="24" t="s">
        <v>1691</v>
      </c>
      <c r="AY199" s="17" t="s">
        <v>278</v>
      </c>
      <c r="AZ199" s="10" t="s">
        <v>2047</v>
      </c>
      <c r="BA199" s="103"/>
      <c r="BB199" s="104">
        <v>0</v>
      </c>
      <c r="BC199" s="16" t="s">
        <v>1806</v>
      </c>
      <c r="BD199" s="16" t="s">
        <v>2015</v>
      </c>
      <c r="BE199" s="103"/>
      <c r="BF199" s="16" t="s">
        <v>445</v>
      </c>
      <c r="BG199" s="16" t="s">
        <v>445</v>
      </c>
      <c r="BH199" s="16" t="s">
        <v>446</v>
      </c>
      <c r="BI199" s="16" t="s">
        <v>1570</v>
      </c>
      <c r="BJ199" s="16" t="s">
        <v>1569</v>
      </c>
      <c r="BK199" s="16">
        <v>0</v>
      </c>
      <c r="BL199" s="16" t="s">
        <v>1556</v>
      </c>
      <c r="BM199" s="12">
        <v>16680</v>
      </c>
      <c r="BN199" s="18">
        <v>5510410001</v>
      </c>
    </row>
    <row r="200" spans="1:66" ht="255">
      <c r="A200" s="18">
        <v>187</v>
      </c>
      <c r="B200" s="102" t="s">
        <v>515</v>
      </c>
      <c r="C200" s="16" t="s">
        <v>590</v>
      </c>
      <c r="D200" s="16" t="s">
        <v>2305</v>
      </c>
      <c r="E200" s="91" t="s">
        <v>854</v>
      </c>
      <c r="F200" s="16" t="s">
        <v>2241</v>
      </c>
      <c r="G200" s="17" t="s">
        <v>1973</v>
      </c>
      <c r="H200" s="12" t="s">
        <v>1676</v>
      </c>
      <c r="I200" s="12">
        <v>10</v>
      </c>
      <c r="J200" s="19">
        <f t="shared" si="17"/>
        <v>987.5599999999998</v>
      </c>
      <c r="K200" s="20">
        <v>1106.0672</v>
      </c>
      <c r="L200" s="140">
        <f t="shared" si="14"/>
        <v>9875.599999999999</v>
      </c>
      <c r="M200" s="103"/>
      <c r="N200" s="144">
        <f t="shared" si="13"/>
        <v>11060.671999999999</v>
      </c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6">
        <v>10</v>
      </c>
      <c r="AQ200" s="23">
        <v>11060.7</v>
      </c>
      <c r="AR200" s="103"/>
      <c r="AS200" s="103"/>
      <c r="AT200" s="103"/>
      <c r="AU200" s="103"/>
      <c r="AV200" s="103"/>
      <c r="AW200" s="103"/>
      <c r="AX200" s="24" t="s">
        <v>1691</v>
      </c>
      <c r="AY200" s="17" t="s">
        <v>278</v>
      </c>
      <c r="AZ200" s="10" t="s">
        <v>2047</v>
      </c>
      <c r="BA200" s="103"/>
      <c r="BB200" s="104">
        <v>0</v>
      </c>
      <c r="BC200" s="16" t="s">
        <v>1806</v>
      </c>
      <c r="BD200" s="16" t="s">
        <v>2015</v>
      </c>
      <c r="BE200" s="103"/>
      <c r="BF200" s="16" t="s">
        <v>445</v>
      </c>
      <c r="BG200" s="16" t="s">
        <v>445</v>
      </c>
      <c r="BH200" s="16" t="s">
        <v>446</v>
      </c>
      <c r="BI200" s="16" t="s">
        <v>1570</v>
      </c>
      <c r="BJ200" s="16" t="s">
        <v>1569</v>
      </c>
      <c r="BK200" s="16">
        <v>0</v>
      </c>
      <c r="BL200" s="16" t="s">
        <v>1556</v>
      </c>
      <c r="BM200" s="12">
        <v>16680</v>
      </c>
      <c r="BN200" s="18">
        <v>5510410001</v>
      </c>
    </row>
    <row r="201" spans="1:66" ht="63.75">
      <c r="A201" s="18">
        <v>188</v>
      </c>
      <c r="B201" s="102" t="s">
        <v>518</v>
      </c>
      <c r="C201" s="16" t="s">
        <v>591</v>
      </c>
      <c r="D201" s="16" t="s">
        <v>2306</v>
      </c>
      <c r="E201" s="91" t="s">
        <v>855</v>
      </c>
      <c r="F201" s="16" t="s">
        <v>2242</v>
      </c>
      <c r="G201" s="17" t="s">
        <v>1973</v>
      </c>
      <c r="H201" s="12" t="s">
        <v>1781</v>
      </c>
      <c r="I201" s="12">
        <v>1000</v>
      </c>
      <c r="J201" s="19">
        <f t="shared" si="17"/>
        <v>504.4199999999999</v>
      </c>
      <c r="K201" s="20">
        <v>564.9504</v>
      </c>
      <c r="L201" s="140">
        <f t="shared" si="14"/>
        <v>504419.9999999999</v>
      </c>
      <c r="M201" s="103"/>
      <c r="N201" s="144">
        <f t="shared" si="13"/>
        <v>564950.3999999999</v>
      </c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6">
        <v>1000</v>
      </c>
      <c r="AQ201" s="23">
        <v>564950.4</v>
      </c>
      <c r="AR201" s="103"/>
      <c r="AS201" s="103"/>
      <c r="AT201" s="103"/>
      <c r="AU201" s="103"/>
      <c r="AV201" s="103"/>
      <c r="AW201" s="103"/>
      <c r="AX201" s="24" t="s">
        <v>1692</v>
      </c>
      <c r="AY201" s="17" t="s">
        <v>278</v>
      </c>
      <c r="AZ201" s="10" t="s">
        <v>2047</v>
      </c>
      <c r="BA201" s="103"/>
      <c r="BB201" s="104">
        <v>0</v>
      </c>
      <c r="BC201" s="16" t="s">
        <v>1806</v>
      </c>
      <c r="BD201" s="16" t="s">
        <v>921</v>
      </c>
      <c r="BE201" s="103"/>
      <c r="BF201" s="16" t="s">
        <v>445</v>
      </c>
      <c r="BG201" s="16" t="s">
        <v>445</v>
      </c>
      <c r="BH201" s="16" t="s">
        <v>446</v>
      </c>
      <c r="BI201" s="16" t="s">
        <v>1570</v>
      </c>
      <c r="BJ201" s="16" t="s">
        <v>1569</v>
      </c>
      <c r="BK201" s="16">
        <v>0</v>
      </c>
      <c r="BL201" s="16" t="s">
        <v>1556</v>
      </c>
      <c r="BM201" s="12">
        <v>740360</v>
      </c>
      <c r="BN201" s="18">
        <v>5510410001</v>
      </c>
    </row>
    <row r="202" spans="1:66" ht="63.75">
      <c r="A202" s="18">
        <v>189</v>
      </c>
      <c r="B202" s="102" t="s">
        <v>518</v>
      </c>
      <c r="C202" s="16" t="s">
        <v>592</v>
      </c>
      <c r="D202" s="16" t="s">
        <v>2307</v>
      </c>
      <c r="E202" s="91" t="s">
        <v>856</v>
      </c>
      <c r="F202" s="16" t="s">
        <v>2243</v>
      </c>
      <c r="G202" s="17" t="s">
        <v>1973</v>
      </c>
      <c r="H202" s="12" t="s">
        <v>1679</v>
      </c>
      <c r="I202" s="12">
        <v>6</v>
      </c>
      <c r="J202" s="19">
        <f t="shared" si="17"/>
        <v>758.1299999999999</v>
      </c>
      <c r="K202" s="20">
        <v>849.1056</v>
      </c>
      <c r="L202" s="140">
        <f t="shared" si="14"/>
        <v>4548.779999999999</v>
      </c>
      <c r="M202" s="103"/>
      <c r="N202" s="144">
        <f t="shared" si="13"/>
        <v>5094.633599999999</v>
      </c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6">
        <v>6</v>
      </c>
      <c r="AQ202" s="23">
        <v>5094.6</v>
      </c>
      <c r="AR202" s="103"/>
      <c r="AS202" s="103"/>
      <c r="AT202" s="103"/>
      <c r="AU202" s="103"/>
      <c r="AV202" s="103"/>
      <c r="AW202" s="103"/>
      <c r="AX202" s="24" t="s">
        <v>1692</v>
      </c>
      <c r="AY202" s="17" t="s">
        <v>278</v>
      </c>
      <c r="AZ202" s="10" t="s">
        <v>2047</v>
      </c>
      <c r="BA202" s="103"/>
      <c r="BB202" s="104">
        <v>0</v>
      </c>
      <c r="BC202" s="16" t="s">
        <v>1806</v>
      </c>
      <c r="BD202" s="16" t="s">
        <v>922</v>
      </c>
      <c r="BE202" s="103"/>
      <c r="BF202" s="16" t="s">
        <v>445</v>
      </c>
      <c r="BG202" s="16" t="s">
        <v>445</v>
      </c>
      <c r="BH202" s="16" t="s">
        <v>446</v>
      </c>
      <c r="BI202" s="16" t="s">
        <v>1570</v>
      </c>
      <c r="BJ202" s="16" t="s">
        <v>1569</v>
      </c>
      <c r="BK202" s="16">
        <v>0</v>
      </c>
      <c r="BL202" s="16" t="s">
        <v>1556</v>
      </c>
      <c r="BM202" s="12">
        <v>875410</v>
      </c>
      <c r="BN202" s="18">
        <v>5510410001</v>
      </c>
    </row>
    <row r="203" spans="1:66" ht="63.75">
      <c r="A203" s="18">
        <v>190</v>
      </c>
      <c r="B203" s="102" t="s">
        <v>520</v>
      </c>
      <c r="C203" s="16" t="s">
        <v>593</v>
      </c>
      <c r="D203" s="16" t="s">
        <v>2216</v>
      </c>
      <c r="E203" s="91" t="s">
        <v>857</v>
      </c>
      <c r="F203" s="16" t="s">
        <v>2244</v>
      </c>
      <c r="G203" s="17" t="s">
        <v>1973</v>
      </c>
      <c r="H203" s="12" t="s">
        <v>1671</v>
      </c>
      <c r="I203" s="12">
        <v>2</v>
      </c>
      <c r="J203" s="19">
        <f t="shared" si="17"/>
        <v>16299.999999999998</v>
      </c>
      <c r="K203" s="20">
        <v>18256</v>
      </c>
      <c r="L203" s="140">
        <f t="shared" si="14"/>
        <v>32599.999999999996</v>
      </c>
      <c r="M203" s="103"/>
      <c r="N203" s="144">
        <f t="shared" si="13"/>
        <v>36512</v>
      </c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6">
        <v>2</v>
      </c>
      <c r="AQ203" s="23">
        <v>36512</v>
      </c>
      <c r="AR203" s="103"/>
      <c r="AS203" s="103"/>
      <c r="AT203" s="103"/>
      <c r="AU203" s="103"/>
      <c r="AV203" s="103"/>
      <c r="AW203" s="103"/>
      <c r="AX203" s="24" t="s">
        <v>1693</v>
      </c>
      <c r="AY203" s="17" t="s">
        <v>278</v>
      </c>
      <c r="AZ203" s="10" t="s">
        <v>2047</v>
      </c>
      <c r="BA203" s="103"/>
      <c r="BB203" s="104">
        <v>0</v>
      </c>
      <c r="BC203" s="16" t="s">
        <v>1806</v>
      </c>
      <c r="BD203" s="16" t="s">
        <v>922</v>
      </c>
      <c r="BE203" s="103"/>
      <c r="BF203" s="16" t="s">
        <v>445</v>
      </c>
      <c r="BG203" s="16" t="s">
        <v>445</v>
      </c>
      <c r="BH203" s="16" t="s">
        <v>446</v>
      </c>
      <c r="BI203" s="16" t="s">
        <v>1573</v>
      </c>
      <c r="BJ203" s="16" t="s">
        <v>1569</v>
      </c>
      <c r="BK203" s="16">
        <v>100</v>
      </c>
      <c r="BL203" s="16"/>
      <c r="BM203" s="12">
        <v>16992</v>
      </c>
      <c r="BN203" s="18">
        <v>5510410001</v>
      </c>
    </row>
    <row r="204" spans="1:66" ht="63.75">
      <c r="A204" s="18">
        <v>191</v>
      </c>
      <c r="B204" s="102" t="s">
        <v>518</v>
      </c>
      <c r="C204" s="16" t="s">
        <v>594</v>
      </c>
      <c r="D204" s="16" t="s">
        <v>2217</v>
      </c>
      <c r="E204" s="91" t="s">
        <v>858</v>
      </c>
      <c r="F204" s="16" t="s">
        <v>1238</v>
      </c>
      <c r="G204" s="17" t="s">
        <v>1973</v>
      </c>
      <c r="H204" s="12" t="s">
        <v>1671</v>
      </c>
      <c r="I204" s="12">
        <v>1</v>
      </c>
      <c r="J204" s="19">
        <f t="shared" si="17"/>
        <v>40870</v>
      </c>
      <c r="K204" s="20">
        <v>45774.4</v>
      </c>
      <c r="L204" s="140">
        <f t="shared" si="14"/>
        <v>40870</v>
      </c>
      <c r="M204" s="103"/>
      <c r="N204" s="144">
        <f t="shared" si="13"/>
        <v>45774.4</v>
      </c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6">
        <v>1</v>
      </c>
      <c r="AQ204" s="23">
        <v>45774.4</v>
      </c>
      <c r="AR204" s="103"/>
      <c r="AS204" s="103"/>
      <c r="AT204" s="103"/>
      <c r="AU204" s="103"/>
      <c r="AV204" s="103"/>
      <c r="AW204" s="103"/>
      <c r="AX204" s="24" t="s">
        <v>1694</v>
      </c>
      <c r="AY204" s="17" t="s">
        <v>278</v>
      </c>
      <c r="AZ204" s="10" t="s">
        <v>2047</v>
      </c>
      <c r="BA204" s="103"/>
      <c r="BB204" s="104">
        <v>0</v>
      </c>
      <c r="BC204" s="16" t="s">
        <v>1806</v>
      </c>
      <c r="BD204" s="16" t="s">
        <v>922</v>
      </c>
      <c r="BE204" s="103"/>
      <c r="BF204" s="16" t="s">
        <v>445</v>
      </c>
      <c r="BG204" s="16" t="s">
        <v>445</v>
      </c>
      <c r="BH204" s="16" t="s">
        <v>446</v>
      </c>
      <c r="BI204" s="16" t="s">
        <v>1570</v>
      </c>
      <c r="BJ204" s="16" t="s">
        <v>1569</v>
      </c>
      <c r="BK204" s="16">
        <v>0</v>
      </c>
      <c r="BL204" s="16"/>
      <c r="BM204" s="12">
        <v>16992</v>
      </c>
      <c r="BN204" s="18">
        <v>5510410001</v>
      </c>
    </row>
    <row r="205" spans="1:66" ht="63.75">
      <c r="A205" s="18">
        <v>192</v>
      </c>
      <c r="B205" s="102" t="s">
        <v>977</v>
      </c>
      <c r="C205" s="16" t="s">
        <v>177</v>
      </c>
      <c r="D205" s="16" t="s">
        <v>978</v>
      </c>
      <c r="E205" s="16" t="s">
        <v>178</v>
      </c>
      <c r="F205" s="16" t="s">
        <v>178</v>
      </c>
      <c r="G205" s="17" t="s">
        <v>1973</v>
      </c>
      <c r="H205" s="12" t="s">
        <v>1240</v>
      </c>
      <c r="I205" s="12">
        <v>80</v>
      </c>
      <c r="J205" s="19">
        <f t="shared" si="17"/>
        <v>1275.892857142857</v>
      </c>
      <c r="K205" s="20">
        <v>1429</v>
      </c>
      <c r="L205" s="144">
        <f t="shared" si="14"/>
        <v>102071.42857142857</v>
      </c>
      <c r="M205" s="103"/>
      <c r="N205" s="144">
        <f t="shared" si="13"/>
        <v>114320</v>
      </c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6">
        <v>80</v>
      </c>
      <c r="AQ205" s="16">
        <f>AP205*K205</f>
        <v>114320</v>
      </c>
      <c r="AR205" s="103"/>
      <c r="AS205" s="103"/>
      <c r="AT205" s="103"/>
      <c r="AU205" s="103"/>
      <c r="AV205" s="103"/>
      <c r="AW205" s="103"/>
      <c r="AX205" s="24" t="s">
        <v>1839</v>
      </c>
      <c r="AY205" s="17" t="s">
        <v>1698</v>
      </c>
      <c r="AZ205" s="10" t="s">
        <v>2047</v>
      </c>
      <c r="BA205" s="103"/>
      <c r="BB205" s="104">
        <v>0</v>
      </c>
      <c r="BC205" s="16" t="s">
        <v>1806</v>
      </c>
      <c r="BD205" s="16" t="s">
        <v>922</v>
      </c>
      <c r="BE205" s="103"/>
      <c r="BF205" s="16" t="s">
        <v>445</v>
      </c>
      <c r="BG205" s="16" t="s">
        <v>445</v>
      </c>
      <c r="BH205" s="16" t="s">
        <v>446</v>
      </c>
      <c r="BI205" s="16" t="s">
        <v>1570</v>
      </c>
      <c r="BJ205" s="16" t="s">
        <v>1569</v>
      </c>
      <c r="BK205" s="16">
        <v>0</v>
      </c>
      <c r="BL205" s="16"/>
      <c r="BM205" s="12">
        <v>16992</v>
      </c>
      <c r="BN205" s="18">
        <v>5510410001</v>
      </c>
    </row>
    <row r="206" spans="1:66" ht="63.75">
      <c r="A206" s="18">
        <v>193</v>
      </c>
      <c r="B206" s="102" t="s">
        <v>521</v>
      </c>
      <c r="C206" s="16" t="s">
        <v>595</v>
      </c>
      <c r="D206" s="16" t="s">
        <v>2218</v>
      </c>
      <c r="E206" s="88" t="s">
        <v>859</v>
      </c>
      <c r="F206" s="16" t="s">
        <v>1239</v>
      </c>
      <c r="G206" s="17" t="s">
        <v>1973</v>
      </c>
      <c r="H206" s="12" t="s">
        <v>1676</v>
      </c>
      <c r="I206" s="12">
        <v>60</v>
      </c>
      <c r="J206" s="19">
        <f t="shared" si="17"/>
        <v>188.20999999999998</v>
      </c>
      <c r="K206" s="20">
        <v>210.7952</v>
      </c>
      <c r="L206" s="140">
        <f t="shared" si="14"/>
        <v>11292.599999999999</v>
      </c>
      <c r="M206" s="103"/>
      <c r="N206" s="144">
        <f aca="true" t="shared" si="18" ref="N206:N269">L206*1.12</f>
        <v>12647.712</v>
      </c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6">
        <v>60</v>
      </c>
      <c r="AQ206" s="23">
        <v>12647.7</v>
      </c>
      <c r="AR206" s="103"/>
      <c r="AS206" s="103"/>
      <c r="AT206" s="103"/>
      <c r="AU206" s="103"/>
      <c r="AV206" s="103"/>
      <c r="AW206" s="103"/>
      <c r="AX206" s="24" t="s">
        <v>1696</v>
      </c>
      <c r="AY206" s="17" t="s">
        <v>278</v>
      </c>
      <c r="AZ206" s="10" t="s">
        <v>2047</v>
      </c>
      <c r="BA206" s="103"/>
      <c r="BB206" s="104">
        <v>0</v>
      </c>
      <c r="BC206" s="16" t="s">
        <v>1806</v>
      </c>
      <c r="BD206" s="16" t="s">
        <v>922</v>
      </c>
      <c r="BE206" s="103"/>
      <c r="BF206" s="16" t="s">
        <v>445</v>
      </c>
      <c r="BG206" s="16" t="s">
        <v>445</v>
      </c>
      <c r="BH206" s="16" t="s">
        <v>446</v>
      </c>
      <c r="BI206" s="16" t="s">
        <v>1573</v>
      </c>
      <c r="BJ206" s="16" t="s">
        <v>1569</v>
      </c>
      <c r="BK206" s="16">
        <v>100</v>
      </c>
      <c r="BL206" s="16" t="s">
        <v>1556</v>
      </c>
      <c r="BM206" s="12">
        <v>16680</v>
      </c>
      <c r="BN206" s="18">
        <v>5510410001</v>
      </c>
    </row>
    <row r="207" spans="1:66" ht="63.75">
      <c r="A207" s="18">
        <v>194</v>
      </c>
      <c r="B207" s="102" t="s">
        <v>522</v>
      </c>
      <c r="C207" s="16" t="s">
        <v>596</v>
      </c>
      <c r="D207" s="16" t="s">
        <v>2219</v>
      </c>
      <c r="E207" s="16" t="s">
        <v>2017</v>
      </c>
      <c r="F207" s="16" t="s">
        <v>486</v>
      </c>
      <c r="G207" s="17" t="s">
        <v>1973</v>
      </c>
      <c r="H207" s="12" t="s">
        <v>1677</v>
      </c>
      <c r="I207" s="12">
        <v>400</v>
      </c>
      <c r="J207" s="19">
        <f t="shared" si="17"/>
        <v>357.14</v>
      </c>
      <c r="K207" s="20">
        <v>399.9968</v>
      </c>
      <c r="L207" s="140">
        <f t="shared" si="14"/>
        <v>142856</v>
      </c>
      <c r="M207" s="103"/>
      <c r="N207" s="144">
        <f t="shared" si="18"/>
        <v>159998.72</v>
      </c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6">
        <v>400</v>
      </c>
      <c r="AQ207" s="23">
        <v>159998.7</v>
      </c>
      <c r="AR207" s="103"/>
      <c r="AS207" s="103"/>
      <c r="AT207" s="103"/>
      <c r="AU207" s="103"/>
      <c r="AV207" s="103"/>
      <c r="AW207" s="103"/>
      <c r="AX207" s="24" t="s">
        <v>1696</v>
      </c>
      <c r="AY207" s="17" t="s">
        <v>278</v>
      </c>
      <c r="AZ207" s="10" t="s">
        <v>2047</v>
      </c>
      <c r="BA207" s="103"/>
      <c r="BB207" s="104">
        <v>0</v>
      </c>
      <c r="BC207" s="16" t="s">
        <v>1806</v>
      </c>
      <c r="BD207" s="16" t="s">
        <v>922</v>
      </c>
      <c r="BE207" s="103"/>
      <c r="BF207" s="16" t="s">
        <v>445</v>
      </c>
      <c r="BG207" s="16" t="s">
        <v>445</v>
      </c>
      <c r="BH207" s="16" t="s">
        <v>446</v>
      </c>
      <c r="BI207" s="16" t="s">
        <v>1573</v>
      </c>
      <c r="BJ207" s="16" t="s">
        <v>1569</v>
      </c>
      <c r="BK207" s="16">
        <v>100</v>
      </c>
      <c r="BL207" s="16" t="s">
        <v>1556</v>
      </c>
      <c r="BM207" s="35" t="s">
        <v>403</v>
      </c>
      <c r="BN207" s="18">
        <v>5510410001</v>
      </c>
    </row>
    <row r="208" spans="1:66" ht="63.75">
      <c r="A208" s="18">
        <v>195</v>
      </c>
      <c r="B208" s="102" t="s">
        <v>523</v>
      </c>
      <c r="C208" s="16" t="s">
        <v>597</v>
      </c>
      <c r="D208" s="16" t="s">
        <v>7</v>
      </c>
      <c r="E208" s="88" t="s">
        <v>860</v>
      </c>
      <c r="F208" s="16" t="s">
        <v>487</v>
      </c>
      <c r="G208" s="17" t="s">
        <v>1973</v>
      </c>
      <c r="H208" s="12" t="s">
        <v>1781</v>
      </c>
      <c r="I208" s="12">
        <v>2400</v>
      </c>
      <c r="J208" s="19">
        <f t="shared" si="17"/>
        <v>359.68</v>
      </c>
      <c r="K208" s="20">
        <v>402.8416</v>
      </c>
      <c r="L208" s="140">
        <f t="shared" si="14"/>
        <v>863232</v>
      </c>
      <c r="M208" s="103"/>
      <c r="N208" s="144">
        <f t="shared" si="18"/>
        <v>966819.8400000001</v>
      </c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6">
        <v>2400</v>
      </c>
      <c r="AQ208" s="23">
        <v>966819.8</v>
      </c>
      <c r="AR208" s="103"/>
      <c r="AS208" s="103"/>
      <c r="AT208" s="103"/>
      <c r="AU208" s="103"/>
      <c r="AV208" s="103"/>
      <c r="AW208" s="103"/>
      <c r="AX208" s="24" t="s">
        <v>1695</v>
      </c>
      <c r="AY208" s="17" t="s">
        <v>278</v>
      </c>
      <c r="AZ208" s="10" t="s">
        <v>2047</v>
      </c>
      <c r="BA208" s="103"/>
      <c r="BB208" s="104">
        <v>0</v>
      </c>
      <c r="BC208" s="16" t="s">
        <v>1806</v>
      </c>
      <c r="BD208" s="16" t="s">
        <v>922</v>
      </c>
      <c r="BE208" s="103"/>
      <c r="BF208" s="16" t="s">
        <v>445</v>
      </c>
      <c r="BG208" s="16" t="s">
        <v>445</v>
      </c>
      <c r="BH208" s="16" t="s">
        <v>446</v>
      </c>
      <c r="BI208" s="16" t="s">
        <v>1573</v>
      </c>
      <c r="BJ208" s="16" t="s">
        <v>1569</v>
      </c>
      <c r="BK208" s="16">
        <v>100</v>
      </c>
      <c r="BL208" s="16" t="s">
        <v>1556</v>
      </c>
      <c r="BM208" s="12">
        <v>740360</v>
      </c>
      <c r="BN208" s="18">
        <v>5510410001</v>
      </c>
    </row>
    <row r="209" spans="1:66" ht="63.75">
      <c r="A209" s="18">
        <v>196</v>
      </c>
      <c r="B209" s="102" t="s">
        <v>523</v>
      </c>
      <c r="C209" s="16" t="s">
        <v>598</v>
      </c>
      <c r="D209" s="16" t="s">
        <v>2220</v>
      </c>
      <c r="E209" s="16" t="s">
        <v>1188</v>
      </c>
      <c r="F209" s="16" t="s">
        <v>828</v>
      </c>
      <c r="G209" s="17" t="s">
        <v>1973</v>
      </c>
      <c r="H209" s="12" t="s">
        <v>1781</v>
      </c>
      <c r="I209" s="12">
        <v>1500</v>
      </c>
      <c r="J209" s="19">
        <f t="shared" si="17"/>
        <v>244.62999999999997</v>
      </c>
      <c r="K209" s="20">
        <v>273.9856</v>
      </c>
      <c r="L209" s="140">
        <f t="shared" si="14"/>
        <v>366944.99999999994</v>
      </c>
      <c r="M209" s="103"/>
      <c r="N209" s="144">
        <f t="shared" si="18"/>
        <v>410978.39999999997</v>
      </c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6">
        <v>1500</v>
      </c>
      <c r="AQ209" s="23">
        <v>410978.4</v>
      </c>
      <c r="AR209" s="103"/>
      <c r="AS209" s="103"/>
      <c r="AT209" s="103"/>
      <c r="AU209" s="103"/>
      <c r="AV209" s="103"/>
      <c r="AW209" s="103"/>
      <c r="AX209" s="24" t="s">
        <v>1695</v>
      </c>
      <c r="AY209" s="17" t="s">
        <v>278</v>
      </c>
      <c r="AZ209" s="10" t="s">
        <v>2047</v>
      </c>
      <c r="BA209" s="103"/>
      <c r="BB209" s="104">
        <v>0</v>
      </c>
      <c r="BC209" s="16" t="s">
        <v>1806</v>
      </c>
      <c r="BD209" s="16" t="s">
        <v>922</v>
      </c>
      <c r="BE209" s="103"/>
      <c r="BF209" s="16" t="s">
        <v>445</v>
      </c>
      <c r="BG209" s="16" t="s">
        <v>445</v>
      </c>
      <c r="BH209" s="16" t="s">
        <v>446</v>
      </c>
      <c r="BI209" s="16" t="s">
        <v>1573</v>
      </c>
      <c r="BJ209" s="16" t="s">
        <v>1569</v>
      </c>
      <c r="BK209" s="16">
        <v>100</v>
      </c>
      <c r="BL209" s="16" t="s">
        <v>1556</v>
      </c>
      <c r="BM209" s="12">
        <v>740360</v>
      </c>
      <c r="BN209" s="18">
        <v>5510410001</v>
      </c>
    </row>
    <row r="210" spans="1:66" ht="76.5">
      <c r="A210" s="18">
        <v>197</v>
      </c>
      <c r="B210" s="102" t="s">
        <v>524</v>
      </c>
      <c r="C210" s="16" t="s">
        <v>1681</v>
      </c>
      <c r="D210" s="16" t="s">
        <v>2221</v>
      </c>
      <c r="E210" s="16" t="s">
        <v>1189</v>
      </c>
      <c r="F210" s="16" t="s">
        <v>829</v>
      </c>
      <c r="G210" s="17" t="s">
        <v>1973</v>
      </c>
      <c r="H210" s="12" t="s">
        <v>1677</v>
      </c>
      <c r="I210" s="12">
        <v>400</v>
      </c>
      <c r="J210" s="19">
        <f t="shared" si="17"/>
        <v>68.50999999999999</v>
      </c>
      <c r="K210" s="20">
        <v>76.7312</v>
      </c>
      <c r="L210" s="140">
        <f t="shared" si="14"/>
        <v>27403.999999999996</v>
      </c>
      <c r="M210" s="103"/>
      <c r="N210" s="144">
        <f t="shared" si="18"/>
        <v>30692.48</v>
      </c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6">
        <v>400</v>
      </c>
      <c r="AQ210" s="23">
        <f>AP210*K210</f>
        <v>30692.48</v>
      </c>
      <c r="AR210" s="103"/>
      <c r="AS210" s="103"/>
      <c r="AT210" s="103"/>
      <c r="AU210" s="103"/>
      <c r="AV210" s="103"/>
      <c r="AW210" s="103"/>
      <c r="AX210" s="24" t="s">
        <v>1696</v>
      </c>
      <c r="AY210" s="17" t="s">
        <v>278</v>
      </c>
      <c r="AZ210" s="10" t="s">
        <v>2047</v>
      </c>
      <c r="BA210" s="103"/>
      <c r="BB210" s="104">
        <v>0</v>
      </c>
      <c r="BC210" s="16" t="s">
        <v>1806</v>
      </c>
      <c r="BD210" s="16" t="s">
        <v>922</v>
      </c>
      <c r="BE210" s="103"/>
      <c r="BF210" s="16" t="s">
        <v>445</v>
      </c>
      <c r="BG210" s="16" t="s">
        <v>445</v>
      </c>
      <c r="BH210" s="16" t="s">
        <v>446</v>
      </c>
      <c r="BI210" s="16" t="s">
        <v>1573</v>
      </c>
      <c r="BJ210" s="16" t="s">
        <v>1569</v>
      </c>
      <c r="BK210" s="16">
        <v>100</v>
      </c>
      <c r="BL210" s="16"/>
      <c r="BM210" s="35" t="s">
        <v>403</v>
      </c>
      <c r="BN210" s="18">
        <v>5510410001</v>
      </c>
    </row>
    <row r="211" spans="1:66" ht="267.75" customHeight="1">
      <c r="A211" s="18">
        <v>198</v>
      </c>
      <c r="B211" s="105">
        <v>11306</v>
      </c>
      <c r="C211" s="16" t="s">
        <v>996</v>
      </c>
      <c r="D211" s="16" t="s">
        <v>684</v>
      </c>
      <c r="E211" s="91" t="s">
        <v>1597</v>
      </c>
      <c r="F211" s="16" t="s">
        <v>2104</v>
      </c>
      <c r="G211" s="17" t="s">
        <v>1974</v>
      </c>
      <c r="H211" s="12" t="s">
        <v>1680</v>
      </c>
      <c r="I211" s="12">
        <v>10</v>
      </c>
      <c r="J211" s="19">
        <f t="shared" si="17"/>
        <v>133.42999999999998</v>
      </c>
      <c r="K211" s="20">
        <v>149.4416</v>
      </c>
      <c r="L211" s="140">
        <f t="shared" si="14"/>
        <v>1334.2999999999997</v>
      </c>
      <c r="M211" s="103"/>
      <c r="N211" s="144">
        <f t="shared" si="18"/>
        <v>1494.416</v>
      </c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6">
        <v>10</v>
      </c>
      <c r="AQ211" s="23">
        <v>1494.4</v>
      </c>
      <c r="AR211" s="103"/>
      <c r="AS211" s="103"/>
      <c r="AT211" s="103"/>
      <c r="AU211" s="103"/>
      <c r="AV211" s="103"/>
      <c r="AW211" s="103"/>
      <c r="AX211" s="24" t="s">
        <v>1692</v>
      </c>
      <c r="AY211" s="17" t="s">
        <v>1800</v>
      </c>
      <c r="AZ211" s="10" t="s">
        <v>2047</v>
      </c>
      <c r="BA211" s="103"/>
      <c r="BB211" s="104">
        <v>30</v>
      </c>
      <c r="BC211" s="16" t="s">
        <v>1807</v>
      </c>
      <c r="BD211" s="16" t="s">
        <v>923</v>
      </c>
      <c r="BE211" s="103"/>
      <c r="BF211" s="16" t="s">
        <v>445</v>
      </c>
      <c r="BG211" s="16" t="s">
        <v>445</v>
      </c>
      <c r="BH211" s="16" t="s">
        <v>446</v>
      </c>
      <c r="BI211" s="16" t="s">
        <v>1573</v>
      </c>
      <c r="BJ211" s="16" t="s">
        <v>1569</v>
      </c>
      <c r="BK211" s="16">
        <v>100</v>
      </c>
      <c r="BL211" s="16"/>
      <c r="BM211" s="12">
        <v>715349</v>
      </c>
      <c r="BN211" s="18">
        <v>5510410001</v>
      </c>
    </row>
    <row r="212" spans="1:66" ht="270.75" customHeight="1">
      <c r="A212" s="18">
        <v>199</v>
      </c>
      <c r="B212" s="105">
        <v>11306</v>
      </c>
      <c r="C212" s="16" t="s">
        <v>997</v>
      </c>
      <c r="D212" s="16" t="s">
        <v>685</v>
      </c>
      <c r="E212" s="91" t="s">
        <v>861</v>
      </c>
      <c r="F212" s="16" t="s">
        <v>803</v>
      </c>
      <c r="G212" s="17" t="s">
        <v>1974</v>
      </c>
      <c r="H212" s="12" t="s">
        <v>1680</v>
      </c>
      <c r="I212" s="12">
        <v>572</v>
      </c>
      <c r="J212" s="19">
        <f t="shared" si="17"/>
        <v>371.0899999999999</v>
      </c>
      <c r="K212" s="20">
        <v>415.6208</v>
      </c>
      <c r="L212" s="140">
        <f t="shared" si="14"/>
        <v>212263.47999999995</v>
      </c>
      <c r="M212" s="103"/>
      <c r="N212" s="144">
        <f t="shared" si="18"/>
        <v>237735.09759999998</v>
      </c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6">
        <v>572</v>
      </c>
      <c r="AQ212" s="23">
        <v>237735.1</v>
      </c>
      <c r="AR212" s="103"/>
      <c r="AS212" s="103"/>
      <c r="AT212" s="103"/>
      <c r="AU212" s="103"/>
      <c r="AV212" s="103"/>
      <c r="AW212" s="103"/>
      <c r="AX212" s="24" t="s">
        <v>1801</v>
      </c>
      <c r="AY212" s="17" t="s">
        <v>1800</v>
      </c>
      <c r="AZ212" s="10" t="s">
        <v>2047</v>
      </c>
      <c r="BA212" s="103"/>
      <c r="BB212" s="104">
        <v>30</v>
      </c>
      <c r="BC212" s="16" t="s">
        <v>1807</v>
      </c>
      <c r="BD212" s="16" t="s">
        <v>923</v>
      </c>
      <c r="BE212" s="103"/>
      <c r="BF212" s="16" t="s">
        <v>445</v>
      </c>
      <c r="BG212" s="16" t="s">
        <v>445</v>
      </c>
      <c r="BH212" s="16" t="s">
        <v>446</v>
      </c>
      <c r="BI212" s="16" t="s">
        <v>1573</v>
      </c>
      <c r="BJ212" s="16" t="s">
        <v>1569</v>
      </c>
      <c r="BK212" s="16">
        <v>100</v>
      </c>
      <c r="BL212" s="16"/>
      <c r="BM212" s="12">
        <v>715349</v>
      </c>
      <c r="BN212" s="18">
        <v>5510410001</v>
      </c>
    </row>
    <row r="213" spans="1:66" ht="255">
      <c r="A213" s="18">
        <v>200</v>
      </c>
      <c r="B213" s="105">
        <v>11306</v>
      </c>
      <c r="C213" s="16" t="s">
        <v>998</v>
      </c>
      <c r="D213" s="16" t="s">
        <v>686</v>
      </c>
      <c r="E213" s="91" t="s">
        <v>862</v>
      </c>
      <c r="F213" s="16" t="s">
        <v>247</v>
      </c>
      <c r="G213" s="17" t="s">
        <v>1974</v>
      </c>
      <c r="H213" s="12" t="s">
        <v>472</v>
      </c>
      <c r="I213" s="12">
        <v>160</v>
      </c>
      <c r="J213" s="19">
        <f t="shared" si="17"/>
        <v>1599.9999999999998</v>
      </c>
      <c r="K213" s="20">
        <v>1792</v>
      </c>
      <c r="L213" s="140">
        <f t="shared" si="14"/>
        <v>255999.99999999997</v>
      </c>
      <c r="M213" s="103"/>
      <c r="N213" s="144">
        <f t="shared" si="18"/>
        <v>286720</v>
      </c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6">
        <v>160</v>
      </c>
      <c r="AQ213" s="16">
        <v>286720</v>
      </c>
      <c r="AR213" s="103"/>
      <c r="AS213" s="103"/>
      <c r="AT213" s="103"/>
      <c r="AU213" s="103"/>
      <c r="AV213" s="103"/>
      <c r="AW213" s="103"/>
      <c r="AX213" s="24" t="s">
        <v>1692</v>
      </c>
      <c r="AY213" s="17" t="s">
        <v>1800</v>
      </c>
      <c r="AZ213" s="10" t="s">
        <v>2047</v>
      </c>
      <c r="BA213" s="103"/>
      <c r="BB213" s="104">
        <v>30</v>
      </c>
      <c r="BC213" s="16" t="s">
        <v>1807</v>
      </c>
      <c r="BD213" s="16" t="s">
        <v>923</v>
      </c>
      <c r="BE213" s="103"/>
      <c r="BF213" s="16" t="s">
        <v>445</v>
      </c>
      <c r="BG213" s="16" t="s">
        <v>445</v>
      </c>
      <c r="BH213" s="16" t="s">
        <v>446</v>
      </c>
      <c r="BI213" s="16" t="s">
        <v>1573</v>
      </c>
      <c r="BJ213" s="16" t="s">
        <v>1569</v>
      </c>
      <c r="BK213" s="16">
        <v>100</v>
      </c>
      <c r="BL213" s="16"/>
      <c r="BM213" s="12" t="s">
        <v>472</v>
      </c>
      <c r="BN213" s="18">
        <v>5510410001</v>
      </c>
    </row>
    <row r="214" spans="1:66" ht="89.25">
      <c r="A214" s="18">
        <v>201</v>
      </c>
      <c r="B214" s="105">
        <v>11306</v>
      </c>
      <c r="C214" s="16" t="s">
        <v>999</v>
      </c>
      <c r="D214" s="16" t="s">
        <v>687</v>
      </c>
      <c r="E214" s="91" t="s">
        <v>863</v>
      </c>
      <c r="F214" s="16" t="s">
        <v>1097</v>
      </c>
      <c r="G214" s="17" t="s">
        <v>1974</v>
      </c>
      <c r="H214" s="12" t="s">
        <v>472</v>
      </c>
      <c r="I214" s="12">
        <v>10</v>
      </c>
      <c r="J214" s="19">
        <f t="shared" si="17"/>
        <v>139.79</v>
      </c>
      <c r="K214" s="20">
        <v>156.5648</v>
      </c>
      <c r="L214" s="140">
        <f t="shared" si="14"/>
        <v>1397.8999999999999</v>
      </c>
      <c r="M214" s="103"/>
      <c r="N214" s="144">
        <f t="shared" si="18"/>
        <v>1565.648</v>
      </c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6">
        <v>10</v>
      </c>
      <c r="AQ214" s="23">
        <v>1565.6</v>
      </c>
      <c r="AR214" s="103"/>
      <c r="AS214" s="103"/>
      <c r="AT214" s="103"/>
      <c r="AU214" s="103"/>
      <c r="AV214" s="103"/>
      <c r="AW214" s="103"/>
      <c r="AX214" s="24" t="s">
        <v>1692</v>
      </c>
      <c r="AY214" s="17" t="s">
        <v>1800</v>
      </c>
      <c r="AZ214" s="10" t="s">
        <v>2047</v>
      </c>
      <c r="BA214" s="103"/>
      <c r="BB214" s="104">
        <v>30</v>
      </c>
      <c r="BC214" s="16" t="s">
        <v>1807</v>
      </c>
      <c r="BD214" s="16" t="s">
        <v>923</v>
      </c>
      <c r="BE214" s="103"/>
      <c r="BF214" s="16" t="s">
        <v>445</v>
      </c>
      <c r="BG214" s="16" t="s">
        <v>445</v>
      </c>
      <c r="BH214" s="16" t="s">
        <v>446</v>
      </c>
      <c r="BI214" s="16" t="s">
        <v>1573</v>
      </c>
      <c r="BJ214" s="16" t="s">
        <v>1569</v>
      </c>
      <c r="BK214" s="16">
        <v>100</v>
      </c>
      <c r="BL214" s="16"/>
      <c r="BM214" s="12">
        <v>839388</v>
      </c>
      <c r="BN214" s="18">
        <v>5510410001</v>
      </c>
    </row>
    <row r="215" spans="1:66" ht="89.25">
      <c r="A215" s="18">
        <v>202</v>
      </c>
      <c r="B215" s="105">
        <v>11306</v>
      </c>
      <c r="C215" s="16" t="s">
        <v>1000</v>
      </c>
      <c r="D215" s="16" t="s">
        <v>688</v>
      </c>
      <c r="E215" s="91" t="s">
        <v>864</v>
      </c>
      <c r="F215" s="16" t="s">
        <v>1796</v>
      </c>
      <c r="G215" s="17" t="s">
        <v>1974</v>
      </c>
      <c r="H215" s="12" t="s">
        <v>1680</v>
      </c>
      <c r="I215" s="12">
        <v>31</v>
      </c>
      <c r="J215" s="19">
        <f t="shared" si="17"/>
        <v>169.85</v>
      </c>
      <c r="K215" s="20">
        <v>190.232</v>
      </c>
      <c r="L215" s="140">
        <f t="shared" si="14"/>
        <v>5265.349999999999</v>
      </c>
      <c r="M215" s="103"/>
      <c r="N215" s="144">
        <f t="shared" si="18"/>
        <v>5897.192</v>
      </c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6">
        <v>31</v>
      </c>
      <c r="AQ215" s="23">
        <v>5897.2</v>
      </c>
      <c r="AR215" s="103"/>
      <c r="AS215" s="103"/>
      <c r="AT215" s="103"/>
      <c r="AU215" s="103"/>
      <c r="AV215" s="103"/>
      <c r="AW215" s="103"/>
      <c r="AX215" s="24" t="s">
        <v>1692</v>
      </c>
      <c r="AY215" s="17" t="s">
        <v>1800</v>
      </c>
      <c r="AZ215" s="10" t="s">
        <v>2047</v>
      </c>
      <c r="BA215" s="103"/>
      <c r="BB215" s="104">
        <v>30</v>
      </c>
      <c r="BC215" s="16" t="s">
        <v>1807</v>
      </c>
      <c r="BD215" s="16" t="s">
        <v>923</v>
      </c>
      <c r="BE215" s="103"/>
      <c r="BF215" s="16" t="s">
        <v>445</v>
      </c>
      <c r="BG215" s="16" t="s">
        <v>445</v>
      </c>
      <c r="BH215" s="16" t="s">
        <v>446</v>
      </c>
      <c r="BI215" s="16" t="s">
        <v>1573</v>
      </c>
      <c r="BJ215" s="16" t="s">
        <v>1569</v>
      </c>
      <c r="BK215" s="16">
        <v>100</v>
      </c>
      <c r="BL215" s="16"/>
      <c r="BM215" s="12">
        <v>715349</v>
      </c>
      <c r="BN215" s="18">
        <v>5510410001</v>
      </c>
    </row>
    <row r="216" spans="1:66" ht="140.25">
      <c r="A216" s="18">
        <v>203</v>
      </c>
      <c r="B216" s="105">
        <v>11306</v>
      </c>
      <c r="C216" s="16" t="s">
        <v>1001</v>
      </c>
      <c r="D216" s="16" t="s">
        <v>689</v>
      </c>
      <c r="E216" s="92" t="s">
        <v>2074</v>
      </c>
      <c r="F216" s="16" t="s">
        <v>1797</v>
      </c>
      <c r="G216" s="17" t="s">
        <v>1974</v>
      </c>
      <c r="H216" s="12" t="s">
        <v>1680</v>
      </c>
      <c r="I216" s="12">
        <v>116</v>
      </c>
      <c r="J216" s="19">
        <f t="shared" si="17"/>
        <v>122.77999999999999</v>
      </c>
      <c r="K216" s="20">
        <v>137.5136</v>
      </c>
      <c r="L216" s="140">
        <f t="shared" si="14"/>
        <v>14242.479999999998</v>
      </c>
      <c r="M216" s="103"/>
      <c r="N216" s="144">
        <f t="shared" si="18"/>
        <v>15951.577599999999</v>
      </c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6">
        <v>116</v>
      </c>
      <c r="AQ216" s="23">
        <v>15951.6</v>
      </c>
      <c r="AR216" s="103"/>
      <c r="AS216" s="103"/>
      <c r="AT216" s="103"/>
      <c r="AU216" s="103"/>
      <c r="AV216" s="103"/>
      <c r="AW216" s="103"/>
      <c r="AX216" s="24" t="s">
        <v>1692</v>
      </c>
      <c r="AY216" s="17" t="s">
        <v>1800</v>
      </c>
      <c r="AZ216" s="10" t="s">
        <v>2047</v>
      </c>
      <c r="BA216" s="103"/>
      <c r="BB216" s="104">
        <v>30</v>
      </c>
      <c r="BC216" s="16" t="s">
        <v>1807</v>
      </c>
      <c r="BD216" s="16" t="s">
        <v>923</v>
      </c>
      <c r="BE216" s="103"/>
      <c r="BF216" s="16" t="s">
        <v>445</v>
      </c>
      <c r="BG216" s="16" t="s">
        <v>445</v>
      </c>
      <c r="BH216" s="16" t="s">
        <v>446</v>
      </c>
      <c r="BI216" s="16" t="s">
        <v>1573</v>
      </c>
      <c r="BJ216" s="16" t="s">
        <v>1569</v>
      </c>
      <c r="BK216" s="16">
        <v>100</v>
      </c>
      <c r="BL216" s="16"/>
      <c r="BM216" s="12">
        <v>715349</v>
      </c>
      <c r="BN216" s="18">
        <v>5510410001</v>
      </c>
    </row>
    <row r="217" spans="1:66" ht="242.25">
      <c r="A217" s="18">
        <v>204</v>
      </c>
      <c r="B217" s="102" t="s">
        <v>525</v>
      </c>
      <c r="C217" s="16" t="s">
        <v>1002</v>
      </c>
      <c r="D217" s="16" t="s">
        <v>690</v>
      </c>
      <c r="E217" s="91" t="s">
        <v>1598</v>
      </c>
      <c r="F217" s="16" t="s">
        <v>804</v>
      </c>
      <c r="G217" s="17" t="s">
        <v>1974</v>
      </c>
      <c r="H217" s="12" t="s">
        <v>1781</v>
      </c>
      <c r="I217" s="12">
        <v>35</v>
      </c>
      <c r="J217" s="19">
        <f t="shared" si="17"/>
        <v>431.03</v>
      </c>
      <c r="K217" s="20">
        <v>482.7536</v>
      </c>
      <c r="L217" s="140">
        <f t="shared" si="14"/>
        <v>15086.05</v>
      </c>
      <c r="M217" s="103"/>
      <c r="N217" s="144">
        <f t="shared" si="18"/>
        <v>16896.376</v>
      </c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6">
        <v>35</v>
      </c>
      <c r="AQ217" s="23">
        <v>16896.4</v>
      </c>
      <c r="AR217" s="103"/>
      <c r="AS217" s="103"/>
      <c r="AT217" s="103"/>
      <c r="AU217" s="103"/>
      <c r="AV217" s="103"/>
      <c r="AW217" s="103"/>
      <c r="AX217" s="24" t="s">
        <v>1692</v>
      </c>
      <c r="AY217" s="17" t="s">
        <v>1800</v>
      </c>
      <c r="AZ217" s="10" t="s">
        <v>2047</v>
      </c>
      <c r="BA217" s="103"/>
      <c r="BB217" s="104">
        <v>30</v>
      </c>
      <c r="BC217" s="16" t="s">
        <v>1807</v>
      </c>
      <c r="BD217" s="16" t="s">
        <v>923</v>
      </c>
      <c r="BE217" s="103"/>
      <c r="BF217" s="16" t="s">
        <v>445</v>
      </c>
      <c r="BG217" s="16" t="s">
        <v>445</v>
      </c>
      <c r="BH217" s="16" t="s">
        <v>446</v>
      </c>
      <c r="BI217" s="16" t="s">
        <v>1573</v>
      </c>
      <c r="BJ217" s="16" t="s">
        <v>1569</v>
      </c>
      <c r="BK217" s="16">
        <v>100</v>
      </c>
      <c r="BL217" s="16"/>
      <c r="BM217" s="12">
        <v>740360</v>
      </c>
      <c r="BN217" s="18">
        <v>5510410001</v>
      </c>
    </row>
    <row r="218" spans="1:66" ht="153">
      <c r="A218" s="18">
        <v>205</v>
      </c>
      <c r="B218" s="102" t="s">
        <v>525</v>
      </c>
      <c r="C218" s="16" t="s">
        <v>691</v>
      </c>
      <c r="D218" s="16" t="s">
        <v>691</v>
      </c>
      <c r="E218" s="91" t="s">
        <v>865</v>
      </c>
      <c r="F218" s="16" t="s">
        <v>113</v>
      </c>
      <c r="G218" s="17" t="s">
        <v>1974</v>
      </c>
      <c r="H218" s="12" t="s">
        <v>1781</v>
      </c>
      <c r="I218" s="12">
        <v>46</v>
      </c>
      <c r="J218" s="19">
        <f t="shared" si="17"/>
        <v>511.16999999999996</v>
      </c>
      <c r="K218" s="20">
        <v>572.5104</v>
      </c>
      <c r="L218" s="140">
        <f t="shared" si="14"/>
        <v>23513.82</v>
      </c>
      <c r="M218" s="103"/>
      <c r="N218" s="144">
        <f t="shared" si="18"/>
        <v>26335.478400000004</v>
      </c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6">
        <v>46</v>
      </c>
      <c r="AQ218" s="23">
        <v>26335.5</v>
      </c>
      <c r="AR218" s="103"/>
      <c r="AS218" s="103"/>
      <c r="AT218" s="103"/>
      <c r="AU218" s="103"/>
      <c r="AV218" s="103"/>
      <c r="AW218" s="103"/>
      <c r="AX218" s="24" t="s">
        <v>1692</v>
      </c>
      <c r="AY218" s="17" t="s">
        <v>1800</v>
      </c>
      <c r="AZ218" s="10" t="s">
        <v>2047</v>
      </c>
      <c r="BA218" s="103"/>
      <c r="BB218" s="104">
        <v>30</v>
      </c>
      <c r="BC218" s="16" t="s">
        <v>1807</v>
      </c>
      <c r="BD218" s="16" t="s">
        <v>923</v>
      </c>
      <c r="BE218" s="103"/>
      <c r="BF218" s="16" t="s">
        <v>445</v>
      </c>
      <c r="BG218" s="16" t="s">
        <v>445</v>
      </c>
      <c r="BH218" s="16" t="s">
        <v>446</v>
      </c>
      <c r="BI218" s="16" t="s">
        <v>1573</v>
      </c>
      <c r="BJ218" s="16" t="s">
        <v>1569</v>
      </c>
      <c r="BK218" s="16">
        <v>100</v>
      </c>
      <c r="BL218" s="16"/>
      <c r="BM218" s="12">
        <v>740360</v>
      </c>
      <c r="BN218" s="18">
        <v>5510410001</v>
      </c>
    </row>
    <row r="219" spans="1:66" ht="165.75" customHeight="1">
      <c r="A219" s="18">
        <v>206</v>
      </c>
      <c r="B219" s="102" t="s">
        <v>526</v>
      </c>
      <c r="C219" s="16" t="s">
        <v>692</v>
      </c>
      <c r="D219" s="16" t="s">
        <v>692</v>
      </c>
      <c r="E219" s="91" t="s">
        <v>866</v>
      </c>
      <c r="F219" s="16" t="s">
        <v>1798</v>
      </c>
      <c r="G219" s="17" t="s">
        <v>1974</v>
      </c>
      <c r="H219" s="12" t="s">
        <v>1680</v>
      </c>
      <c r="I219" s="12">
        <v>11</v>
      </c>
      <c r="J219" s="19">
        <f t="shared" si="17"/>
        <v>2688.46</v>
      </c>
      <c r="K219" s="20">
        <v>3011.0752</v>
      </c>
      <c r="L219" s="140">
        <f t="shared" si="14"/>
        <v>29573.06</v>
      </c>
      <c r="M219" s="103"/>
      <c r="N219" s="144">
        <f t="shared" si="18"/>
        <v>33121.82720000001</v>
      </c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6">
        <v>11</v>
      </c>
      <c r="AQ219" s="23">
        <v>33121.8</v>
      </c>
      <c r="AR219" s="103"/>
      <c r="AS219" s="103"/>
      <c r="AT219" s="103"/>
      <c r="AU219" s="103"/>
      <c r="AV219" s="103"/>
      <c r="AW219" s="103"/>
      <c r="AX219" s="24" t="s">
        <v>1692</v>
      </c>
      <c r="AY219" s="17" t="s">
        <v>1800</v>
      </c>
      <c r="AZ219" s="10" t="s">
        <v>2047</v>
      </c>
      <c r="BA219" s="103"/>
      <c r="BB219" s="104">
        <v>30</v>
      </c>
      <c r="BC219" s="16" t="s">
        <v>1807</v>
      </c>
      <c r="BD219" s="16" t="s">
        <v>923</v>
      </c>
      <c r="BE219" s="103"/>
      <c r="BF219" s="16" t="s">
        <v>445</v>
      </c>
      <c r="BG219" s="16" t="s">
        <v>445</v>
      </c>
      <c r="BH219" s="16" t="s">
        <v>446</v>
      </c>
      <c r="BI219" s="16" t="s">
        <v>1573</v>
      </c>
      <c r="BJ219" s="16" t="s">
        <v>1569</v>
      </c>
      <c r="BK219" s="16">
        <v>100</v>
      </c>
      <c r="BL219" s="16"/>
      <c r="BM219" s="12">
        <v>715349</v>
      </c>
      <c r="BN219" s="18">
        <v>5510410001</v>
      </c>
    </row>
    <row r="220" spans="1:66" ht="242.25">
      <c r="A220" s="18">
        <v>207</v>
      </c>
      <c r="B220" s="102" t="s">
        <v>526</v>
      </c>
      <c r="C220" s="16" t="s">
        <v>1650</v>
      </c>
      <c r="D220" s="16" t="s">
        <v>1650</v>
      </c>
      <c r="E220" s="91" t="s">
        <v>1599</v>
      </c>
      <c r="F220" s="16" t="s">
        <v>805</v>
      </c>
      <c r="G220" s="17" t="s">
        <v>1974</v>
      </c>
      <c r="H220" s="12" t="s">
        <v>1678</v>
      </c>
      <c r="I220" s="12">
        <v>20</v>
      </c>
      <c r="J220" s="19">
        <f t="shared" si="17"/>
        <v>231.61</v>
      </c>
      <c r="K220" s="20">
        <v>259.4032</v>
      </c>
      <c r="L220" s="140">
        <f t="shared" si="14"/>
        <v>4632.200000000001</v>
      </c>
      <c r="M220" s="103"/>
      <c r="N220" s="144">
        <f t="shared" si="18"/>
        <v>5188.064000000001</v>
      </c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6">
        <v>20</v>
      </c>
      <c r="AQ220" s="23">
        <v>5188.1</v>
      </c>
      <c r="AR220" s="103"/>
      <c r="AS220" s="103"/>
      <c r="AT220" s="103"/>
      <c r="AU220" s="103"/>
      <c r="AV220" s="103"/>
      <c r="AW220" s="103"/>
      <c r="AX220" s="24" t="s">
        <v>1692</v>
      </c>
      <c r="AY220" s="17" t="s">
        <v>1800</v>
      </c>
      <c r="AZ220" s="10" t="s">
        <v>2047</v>
      </c>
      <c r="BA220" s="103"/>
      <c r="BB220" s="104">
        <v>30</v>
      </c>
      <c r="BC220" s="16" t="s">
        <v>1807</v>
      </c>
      <c r="BD220" s="16" t="s">
        <v>923</v>
      </c>
      <c r="BE220" s="103"/>
      <c r="BF220" s="16" t="s">
        <v>445</v>
      </c>
      <c r="BG220" s="16" t="s">
        <v>445</v>
      </c>
      <c r="BH220" s="16" t="s">
        <v>446</v>
      </c>
      <c r="BI220" s="16" t="s">
        <v>1573</v>
      </c>
      <c r="BJ220" s="16" t="s">
        <v>1569</v>
      </c>
      <c r="BK220" s="16">
        <v>100</v>
      </c>
      <c r="BL220" s="16"/>
      <c r="BM220" s="12">
        <v>740360</v>
      </c>
      <c r="BN220" s="18">
        <v>5510410001</v>
      </c>
    </row>
    <row r="221" spans="1:66" ht="216.75" customHeight="1">
      <c r="A221" s="18">
        <v>208</v>
      </c>
      <c r="B221" s="102" t="s">
        <v>527</v>
      </c>
      <c r="C221" s="16" t="s">
        <v>1651</v>
      </c>
      <c r="D221" s="16" t="s">
        <v>1651</v>
      </c>
      <c r="E221" s="91" t="s">
        <v>867</v>
      </c>
      <c r="F221" s="16" t="s">
        <v>2050</v>
      </c>
      <c r="G221" s="17" t="s">
        <v>1974</v>
      </c>
      <c r="H221" s="12" t="s">
        <v>1680</v>
      </c>
      <c r="I221" s="12">
        <v>25</v>
      </c>
      <c r="J221" s="19">
        <f t="shared" si="17"/>
        <v>2999.9999999999995</v>
      </c>
      <c r="K221" s="20">
        <v>3360</v>
      </c>
      <c r="L221" s="140">
        <f t="shared" si="14"/>
        <v>74999.99999999999</v>
      </c>
      <c r="M221" s="103"/>
      <c r="N221" s="144">
        <f t="shared" si="18"/>
        <v>83999.99999999999</v>
      </c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6">
        <v>25</v>
      </c>
      <c r="AQ221" s="16">
        <v>84000</v>
      </c>
      <c r="AR221" s="103"/>
      <c r="AS221" s="103"/>
      <c r="AT221" s="103"/>
      <c r="AU221" s="103"/>
      <c r="AV221" s="103"/>
      <c r="AW221" s="103"/>
      <c r="AX221" s="24" t="s">
        <v>1692</v>
      </c>
      <c r="AY221" s="17" t="s">
        <v>1800</v>
      </c>
      <c r="AZ221" s="10" t="s">
        <v>2047</v>
      </c>
      <c r="BA221" s="103"/>
      <c r="BB221" s="104">
        <v>30</v>
      </c>
      <c r="BC221" s="16" t="s">
        <v>1807</v>
      </c>
      <c r="BD221" s="16" t="s">
        <v>923</v>
      </c>
      <c r="BE221" s="103"/>
      <c r="BF221" s="16" t="s">
        <v>445</v>
      </c>
      <c r="BG221" s="16" t="s">
        <v>445</v>
      </c>
      <c r="BH221" s="16" t="s">
        <v>446</v>
      </c>
      <c r="BI221" s="16" t="s">
        <v>1573</v>
      </c>
      <c r="BJ221" s="16" t="s">
        <v>1569</v>
      </c>
      <c r="BK221" s="16">
        <v>100</v>
      </c>
      <c r="BL221" s="16"/>
      <c r="BM221" s="12">
        <v>715349</v>
      </c>
      <c r="BN221" s="18">
        <v>5510410001</v>
      </c>
    </row>
    <row r="222" spans="1:66" ht="242.25">
      <c r="A222" s="18">
        <v>209</v>
      </c>
      <c r="B222" s="102" t="s">
        <v>527</v>
      </c>
      <c r="C222" s="16" t="s">
        <v>1652</v>
      </c>
      <c r="D222" s="16" t="s">
        <v>1652</v>
      </c>
      <c r="E222" s="91" t="s">
        <v>868</v>
      </c>
      <c r="F222" s="16" t="s">
        <v>2051</v>
      </c>
      <c r="G222" s="17" t="s">
        <v>1974</v>
      </c>
      <c r="H222" s="12" t="s">
        <v>1680</v>
      </c>
      <c r="I222" s="12">
        <v>41</v>
      </c>
      <c r="J222" s="19">
        <f t="shared" si="17"/>
        <v>3518.1599999999994</v>
      </c>
      <c r="K222" s="20">
        <v>3940.3392</v>
      </c>
      <c r="L222" s="140">
        <f t="shared" si="14"/>
        <v>144244.55999999997</v>
      </c>
      <c r="M222" s="103"/>
      <c r="N222" s="144">
        <f t="shared" si="18"/>
        <v>161553.9072</v>
      </c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6">
        <v>41</v>
      </c>
      <c r="AQ222" s="23">
        <v>161553.9</v>
      </c>
      <c r="AR222" s="103"/>
      <c r="AS222" s="103"/>
      <c r="AT222" s="103"/>
      <c r="AU222" s="103"/>
      <c r="AV222" s="103"/>
      <c r="AW222" s="103"/>
      <c r="AX222" s="24" t="s">
        <v>1692</v>
      </c>
      <c r="AY222" s="17" t="s">
        <v>1800</v>
      </c>
      <c r="AZ222" s="10" t="s">
        <v>2047</v>
      </c>
      <c r="BA222" s="103"/>
      <c r="BB222" s="104">
        <v>30</v>
      </c>
      <c r="BC222" s="16" t="s">
        <v>1807</v>
      </c>
      <c r="BD222" s="16" t="s">
        <v>923</v>
      </c>
      <c r="BE222" s="103"/>
      <c r="BF222" s="16" t="s">
        <v>445</v>
      </c>
      <c r="BG222" s="16" t="s">
        <v>445</v>
      </c>
      <c r="BH222" s="16" t="s">
        <v>446</v>
      </c>
      <c r="BI222" s="16" t="s">
        <v>1573</v>
      </c>
      <c r="BJ222" s="16" t="s">
        <v>1569</v>
      </c>
      <c r="BK222" s="16">
        <v>100</v>
      </c>
      <c r="BL222" s="16"/>
      <c r="BM222" s="12">
        <v>715349</v>
      </c>
      <c r="BN222" s="18">
        <v>5510410001</v>
      </c>
    </row>
    <row r="223" spans="1:66" ht="242.25">
      <c r="A223" s="18">
        <v>210</v>
      </c>
      <c r="B223" s="102" t="s">
        <v>528</v>
      </c>
      <c r="C223" s="16" t="s">
        <v>1653</v>
      </c>
      <c r="D223" s="16" t="s">
        <v>1653</v>
      </c>
      <c r="E223" s="92" t="s">
        <v>806</v>
      </c>
      <c r="F223" s="16" t="s">
        <v>478</v>
      </c>
      <c r="G223" s="17" t="s">
        <v>1974</v>
      </c>
      <c r="H223" s="12" t="s">
        <v>1781</v>
      </c>
      <c r="I223" s="12">
        <v>27</v>
      </c>
      <c r="J223" s="19">
        <f t="shared" si="17"/>
        <v>1299.9999999999998</v>
      </c>
      <c r="K223" s="20">
        <v>1456</v>
      </c>
      <c r="L223" s="140">
        <f aca="true" t="shared" si="19" ref="L223:L286">I223*J223</f>
        <v>35099.99999999999</v>
      </c>
      <c r="M223" s="103"/>
      <c r="N223" s="144">
        <f t="shared" si="18"/>
        <v>39311.99999999999</v>
      </c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6">
        <v>27</v>
      </c>
      <c r="AQ223" s="16">
        <v>39312</v>
      </c>
      <c r="AR223" s="103"/>
      <c r="AS223" s="103"/>
      <c r="AT223" s="103"/>
      <c r="AU223" s="103"/>
      <c r="AV223" s="103"/>
      <c r="AW223" s="103"/>
      <c r="AX223" s="24" t="s">
        <v>2113</v>
      </c>
      <c r="AY223" s="17" t="s">
        <v>1697</v>
      </c>
      <c r="AZ223" s="10" t="s">
        <v>2047</v>
      </c>
      <c r="BA223" s="103"/>
      <c r="BB223" s="104">
        <v>30</v>
      </c>
      <c r="BC223" s="16" t="s">
        <v>1807</v>
      </c>
      <c r="BD223" s="16" t="s">
        <v>2013</v>
      </c>
      <c r="BE223" s="103"/>
      <c r="BF223" s="16" t="s">
        <v>445</v>
      </c>
      <c r="BG223" s="16" t="s">
        <v>445</v>
      </c>
      <c r="BH223" s="16" t="s">
        <v>446</v>
      </c>
      <c r="BI223" s="16" t="s">
        <v>1573</v>
      </c>
      <c r="BJ223" s="16" t="s">
        <v>1569</v>
      </c>
      <c r="BK223" s="16">
        <v>100</v>
      </c>
      <c r="BL223" s="16"/>
      <c r="BM223" s="12">
        <v>740360</v>
      </c>
      <c r="BN223" s="18">
        <v>5510410001</v>
      </c>
    </row>
    <row r="224" spans="1:66" ht="89.25">
      <c r="A224" s="18">
        <v>211</v>
      </c>
      <c r="B224" s="105">
        <v>11306</v>
      </c>
      <c r="C224" s="16" t="s">
        <v>1654</v>
      </c>
      <c r="D224" s="16" t="s">
        <v>1654</v>
      </c>
      <c r="E224" s="91" t="s">
        <v>869</v>
      </c>
      <c r="F224" s="16" t="s">
        <v>2052</v>
      </c>
      <c r="G224" s="17" t="s">
        <v>1974</v>
      </c>
      <c r="H224" s="12" t="s">
        <v>472</v>
      </c>
      <c r="I224" s="12">
        <v>26</v>
      </c>
      <c r="J224" s="19">
        <f t="shared" si="17"/>
        <v>9000</v>
      </c>
      <c r="K224" s="20">
        <v>10080</v>
      </c>
      <c r="L224" s="140">
        <f t="shared" si="19"/>
        <v>234000</v>
      </c>
      <c r="M224" s="103"/>
      <c r="N224" s="144">
        <f t="shared" si="18"/>
        <v>262080.00000000003</v>
      </c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6">
        <v>26</v>
      </c>
      <c r="AQ224" s="16">
        <v>262080</v>
      </c>
      <c r="AR224" s="103"/>
      <c r="AS224" s="103"/>
      <c r="AT224" s="103"/>
      <c r="AU224" s="103"/>
      <c r="AV224" s="103"/>
      <c r="AW224" s="103"/>
      <c r="AX224" s="24" t="s">
        <v>1692</v>
      </c>
      <c r="AY224" s="17" t="s">
        <v>1800</v>
      </c>
      <c r="AZ224" s="10" t="s">
        <v>2047</v>
      </c>
      <c r="BA224" s="103"/>
      <c r="BB224" s="104">
        <v>30</v>
      </c>
      <c r="BC224" s="16" t="s">
        <v>1807</v>
      </c>
      <c r="BD224" s="16" t="s">
        <v>923</v>
      </c>
      <c r="BE224" s="103"/>
      <c r="BF224" s="16" t="s">
        <v>445</v>
      </c>
      <c r="BG224" s="16" t="s">
        <v>445</v>
      </c>
      <c r="BH224" s="16" t="s">
        <v>446</v>
      </c>
      <c r="BI224" s="16" t="s">
        <v>1573</v>
      </c>
      <c r="BJ224" s="16" t="s">
        <v>1569</v>
      </c>
      <c r="BK224" s="16">
        <v>100</v>
      </c>
      <c r="BL224" s="16"/>
      <c r="BM224" s="12">
        <v>839388</v>
      </c>
      <c r="BN224" s="18">
        <v>5510410001</v>
      </c>
    </row>
    <row r="225" spans="1:66" ht="242.25">
      <c r="A225" s="18">
        <v>212</v>
      </c>
      <c r="B225" s="105">
        <v>11306</v>
      </c>
      <c r="C225" s="16" t="s">
        <v>1655</v>
      </c>
      <c r="D225" s="16" t="s">
        <v>1655</v>
      </c>
      <c r="E225" s="91" t="s">
        <v>1600</v>
      </c>
      <c r="F225" s="16" t="s">
        <v>479</v>
      </c>
      <c r="G225" s="17" t="s">
        <v>1974</v>
      </c>
      <c r="H225" s="12" t="s">
        <v>1781</v>
      </c>
      <c r="I225" s="12">
        <v>35</v>
      </c>
      <c r="J225" s="19">
        <f t="shared" si="17"/>
        <v>2001.2199999999998</v>
      </c>
      <c r="K225" s="20">
        <v>2241.3664</v>
      </c>
      <c r="L225" s="140">
        <f t="shared" si="19"/>
        <v>70042.7</v>
      </c>
      <c r="M225" s="103"/>
      <c r="N225" s="144">
        <f t="shared" si="18"/>
        <v>78447.82400000001</v>
      </c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6">
        <v>35</v>
      </c>
      <c r="AQ225" s="23">
        <v>78447.8</v>
      </c>
      <c r="AR225" s="103"/>
      <c r="AS225" s="103"/>
      <c r="AT225" s="103"/>
      <c r="AU225" s="103"/>
      <c r="AV225" s="103"/>
      <c r="AW225" s="103"/>
      <c r="AX225" s="24" t="s">
        <v>1692</v>
      </c>
      <c r="AY225" s="17" t="s">
        <v>1800</v>
      </c>
      <c r="AZ225" s="10" t="s">
        <v>2047</v>
      </c>
      <c r="BA225" s="103"/>
      <c r="BB225" s="104">
        <v>30</v>
      </c>
      <c r="BC225" s="16" t="s">
        <v>1807</v>
      </c>
      <c r="BD225" s="16" t="s">
        <v>923</v>
      </c>
      <c r="BE225" s="103"/>
      <c r="BF225" s="16" t="s">
        <v>445</v>
      </c>
      <c r="BG225" s="16" t="s">
        <v>445</v>
      </c>
      <c r="BH225" s="16" t="s">
        <v>446</v>
      </c>
      <c r="BI225" s="16" t="s">
        <v>1573</v>
      </c>
      <c r="BJ225" s="16" t="s">
        <v>1569</v>
      </c>
      <c r="BK225" s="16">
        <v>100</v>
      </c>
      <c r="BL225" s="16"/>
      <c r="BM225" s="12">
        <v>740360</v>
      </c>
      <c r="BN225" s="18">
        <v>5510410001</v>
      </c>
    </row>
    <row r="226" spans="1:66" ht="140.25">
      <c r="A226" s="18">
        <v>213</v>
      </c>
      <c r="B226" s="105">
        <v>11306</v>
      </c>
      <c r="C226" s="16" t="s">
        <v>1656</v>
      </c>
      <c r="D226" s="16" t="s">
        <v>1656</v>
      </c>
      <c r="E226" s="91" t="s">
        <v>870</v>
      </c>
      <c r="F226" s="16" t="s">
        <v>1992</v>
      </c>
      <c r="G226" s="17" t="s">
        <v>1974</v>
      </c>
      <c r="H226" s="12" t="s">
        <v>1781</v>
      </c>
      <c r="I226" s="12">
        <v>32</v>
      </c>
      <c r="J226" s="19">
        <f t="shared" si="17"/>
        <v>1602.8899999999999</v>
      </c>
      <c r="K226" s="20">
        <v>1795.2368</v>
      </c>
      <c r="L226" s="140">
        <f t="shared" si="19"/>
        <v>51292.479999999996</v>
      </c>
      <c r="M226" s="103"/>
      <c r="N226" s="144">
        <f t="shared" si="18"/>
        <v>57447.577600000004</v>
      </c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6">
        <v>32</v>
      </c>
      <c r="AQ226" s="54">
        <v>57447.6</v>
      </c>
      <c r="AR226" s="103"/>
      <c r="AS226" s="103"/>
      <c r="AT226" s="103"/>
      <c r="AU226" s="103"/>
      <c r="AV226" s="103"/>
      <c r="AW226" s="103"/>
      <c r="AX226" s="24" t="s">
        <v>1692</v>
      </c>
      <c r="AY226" s="17" t="s">
        <v>1800</v>
      </c>
      <c r="AZ226" s="10" t="s">
        <v>2047</v>
      </c>
      <c r="BA226" s="103"/>
      <c r="BB226" s="104">
        <v>30</v>
      </c>
      <c r="BC226" s="16" t="s">
        <v>1807</v>
      </c>
      <c r="BD226" s="16" t="s">
        <v>923</v>
      </c>
      <c r="BE226" s="103"/>
      <c r="BF226" s="16" t="s">
        <v>445</v>
      </c>
      <c r="BG226" s="16" t="s">
        <v>445</v>
      </c>
      <c r="BH226" s="16" t="s">
        <v>446</v>
      </c>
      <c r="BI226" s="16" t="s">
        <v>1573</v>
      </c>
      <c r="BJ226" s="16" t="s">
        <v>1569</v>
      </c>
      <c r="BK226" s="16">
        <v>100</v>
      </c>
      <c r="BL226" s="16" t="s">
        <v>1556</v>
      </c>
      <c r="BM226" s="12">
        <v>740360</v>
      </c>
      <c r="BN226" s="18">
        <v>5510410001</v>
      </c>
    </row>
    <row r="227" spans="1:66" ht="244.5" customHeight="1">
      <c r="A227" s="18">
        <v>214</v>
      </c>
      <c r="B227" s="105">
        <v>11306</v>
      </c>
      <c r="C227" s="16" t="s">
        <v>1657</v>
      </c>
      <c r="D227" s="16" t="s">
        <v>1657</v>
      </c>
      <c r="E227" s="16" t="s">
        <v>1142</v>
      </c>
      <c r="F227" s="16" t="s">
        <v>1143</v>
      </c>
      <c r="G227" s="17" t="s">
        <v>1974</v>
      </c>
      <c r="H227" s="12" t="s">
        <v>472</v>
      </c>
      <c r="I227" s="12">
        <v>92</v>
      </c>
      <c r="J227" s="19">
        <f t="shared" si="17"/>
        <v>3730.12</v>
      </c>
      <c r="K227" s="20">
        <v>4177.7344</v>
      </c>
      <c r="L227" s="140">
        <f t="shared" si="19"/>
        <v>343171.04</v>
      </c>
      <c r="M227" s="103"/>
      <c r="N227" s="144">
        <f t="shared" si="18"/>
        <v>384351.5648</v>
      </c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6">
        <v>92</v>
      </c>
      <c r="AQ227" s="23">
        <v>384351.6</v>
      </c>
      <c r="AR227" s="103"/>
      <c r="AS227" s="103"/>
      <c r="AT227" s="103"/>
      <c r="AU227" s="103"/>
      <c r="AV227" s="103"/>
      <c r="AW227" s="103"/>
      <c r="AX227" s="24" t="s">
        <v>1692</v>
      </c>
      <c r="AY227" s="17" t="s">
        <v>1800</v>
      </c>
      <c r="AZ227" s="10" t="s">
        <v>2047</v>
      </c>
      <c r="BA227" s="103"/>
      <c r="BB227" s="104">
        <v>30</v>
      </c>
      <c r="BC227" s="16" t="s">
        <v>1807</v>
      </c>
      <c r="BD227" s="16" t="s">
        <v>923</v>
      </c>
      <c r="BE227" s="103"/>
      <c r="BF227" s="16" t="s">
        <v>445</v>
      </c>
      <c r="BG227" s="16" t="s">
        <v>445</v>
      </c>
      <c r="BH227" s="16" t="s">
        <v>446</v>
      </c>
      <c r="BI227" s="16" t="s">
        <v>1573</v>
      </c>
      <c r="BJ227" s="16" t="s">
        <v>1569</v>
      </c>
      <c r="BK227" s="16">
        <v>100</v>
      </c>
      <c r="BL227" s="16"/>
      <c r="BM227" s="12">
        <v>839388</v>
      </c>
      <c r="BN227" s="18">
        <v>5510410001</v>
      </c>
    </row>
    <row r="228" spans="1:66" ht="267.75">
      <c r="A228" s="18">
        <v>215</v>
      </c>
      <c r="B228" s="105">
        <v>11306</v>
      </c>
      <c r="C228" s="16" t="s">
        <v>1658</v>
      </c>
      <c r="D228" s="16" t="s">
        <v>1658</v>
      </c>
      <c r="E228" s="91" t="s">
        <v>1601</v>
      </c>
      <c r="F228" s="16" t="s">
        <v>1144</v>
      </c>
      <c r="G228" s="17" t="s">
        <v>1974</v>
      </c>
      <c r="H228" s="12" t="s">
        <v>1680</v>
      </c>
      <c r="I228" s="12">
        <v>696</v>
      </c>
      <c r="J228" s="19">
        <f t="shared" si="17"/>
        <v>371.0899999999999</v>
      </c>
      <c r="K228" s="20">
        <v>415.6208</v>
      </c>
      <c r="L228" s="140">
        <f t="shared" si="19"/>
        <v>258278.63999999996</v>
      </c>
      <c r="M228" s="103"/>
      <c r="N228" s="144">
        <f t="shared" si="18"/>
        <v>289272.0768</v>
      </c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6">
        <v>696</v>
      </c>
      <c r="AQ228" s="23">
        <v>289272.1</v>
      </c>
      <c r="AR228" s="103"/>
      <c r="AS228" s="103"/>
      <c r="AT228" s="103"/>
      <c r="AU228" s="103"/>
      <c r="AV228" s="103"/>
      <c r="AW228" s="103"/>
      <c r="AX228" s="24" t="s">
        <v>1692</v>
      </c>
      <c r="AY228" s="17" t="s">
        <v>1800</v>
      </c>
      <c r="AZ228" s="10" t="s">
        <v>2047</v>
      </c>
      <c r="BA228" s="103"/>
      <c r="BB228" s="104">
        <v>30</v>
      </c>
      <c r="BC228" s="16" t="s">
        <v>1807</v>
      </c>
      <c r="BD228" s="16" t="s">
        <v>923</v>
      </c>
      <c r="BE228" s="103"/>
      <c r="BF228" s="16" t="s">
        <v>445</v>
      </c>
      <c r="BG228" s="16" t="s">
        <v>445</v>
      </c>
      <c r="BH228" s="16" t="s">
        <v>446</v>
      </c>
      <c r="BI228" s="16" t="s">
        <v>1573</v>
      </c>
      <c r="BJ228" s="16" t="s">
        <v>1569</v>
      </c>
      <c r="BK228" s="16">
        <v>100</v>
      </c>
      <c r="BL228" s="16" t="s">
        <v>1556</v>
      </c>
      <c r="BM228" s="12">
        <v>715349</v>
      </c>
      <c r="BN228" s="18">
        <v>5510410001</v>
      </c>
    </row>
    <row r="229" spans="1:66" ht="89.25">
      <c r="A229" s="18">
        <v>216</v>
      </c>
      <c r="B229" s="102" t="s">
        <v>529</v>
      </c>
      <c r="C229" s="16" t="s">
        <v>2222</v>
      </c>
      <c r="D229" s="16" t="s">
        <v>2222</v>
      </c>
      <c r="E229" s="91" t="s">
        <v>871</v>
      </c>
      <c r="F229" s="16" t="s">
        <v>98</v>
      </c>
      <c r="G229" s="17" t="s">
        <v>1974</v>
      </c>
      <c r="H229" s="12" t="s">
        <v>1680</v>
      </c>
      <c r="I229" s="12">
        <v>78</v>
      </c>
      <c r="J229" s="19">
        <f t="shared" si="17"/>
        <v>1599.9999999999998</v>
      </c>
      <c r="K229" s="20">
        <v>1792</v>
      </c>
      <c r="L229" s="140">
        <f t="shared" si="19"/>
        <v>124799.99999999999</v>
      </c>
      <c r="M229" s="103"/>
      <c r="N229" s="144">
        <f t="shared" si="18"/>
        <v>139776</v>
      </c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6">
        <v>78</v>
      </c>
      <c r="AQ229" s="16">
        <v>139776</v>
      </c>
      <c r="AR229" s="103"/>
      <c r="AS229" s="103"/>
      <c r="AT229" s="103"/>
      <c r="AU229" s="103"/>
      <c r="AV229" s="103"/>
      <c r="AW229" s="103"/>
      <c r="AX229" s="24" t="s">
        <v>1692</v>
      </c>
      <c r="AY229" s="17" t="s">
        <v>1800</v>
      </c>
      <c r="AZ229" s="10" t="s">
        <v>2047</v>
      </c>
      <c r="BA229" s="103"/>
      <c r="BB229" s="104">
        <v>30</v>
      </c>
      <c r="BC229" s="16" t="s">
        <v>1807</v>
      </c>
      <c r="BD229" s="16" t="s">
        <v>923</v>
      </c>
      <c r="BE229" s="103"/>
      <c r="BF229" s="16" t="s">
        <v>445</v>
      </c>
      <c r="BG229" s="16" t="s">
        <v>445</v>
      </c>
      <c r="BH229" s="16" t="s">
        <v>446</v>
      </c>
      <c r="BI229" s="16" t="s">
        <v>1573</v>
      </c>
      <c r="BJ229" s="16" t="s">
        <v>1569</v>
      </c>
      <c r="BK229" s="16">
        <v>100</v>
      </c>
      <c r="BL229" s="16"/>
      <c r="BM229" s="12">
        <v>715349</v>
      </c>
      <c r="BN229" s="18">
        <v>5510410001</v>
      </c>
    </row>
    <row r="230" spans="1:66" ht="267.75">
      <c r="A230" s="18">
        <v>217</v>
      </c>
      <c r="B230" s="102" t="s">
        <v>527</v>
      </c>
      <c r="C230" s="16" t="s">
        <v>2223</v>
      </c>
      <c r="D230" s="16" t="s">
        <v>2223</v>
      </c>
      <c r="E230" s="91" t="s">
        <v>872</v>
      </c>
      <c r="F230" s="16" t="s">
        <v>1784</v>
      </c>
      <c r="G230" s="17" t="s">
        <v>1974</v>
      </c>
      <c r="H230" s="12" t="s">
        <v>1680</v>
      </c>
      <c r="I230" s="12">
        <v>104</v>
      </c>
      <c r="J230" s="19">
        <f t="shared" si="17"/>
        <v>3322.0599999999995</v>
      </c>
      <c r="K230" s="20">
        <v>3720.7072</v>
      </c>
      <c r="L230" s="140">
        <f t="shared" si="19"/>
        <v>345494.23999999993</v>
      </c>
      <c r="M230" s="103"/>
      <c r="N230" s="144">
        <f t="shared" si="18"/>
        <v>386953.5488</v>
      </c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6">
        <v>104</v>
      </c>
      <c r="AQ230" s="23">
        <v>386953.5</v>
      </c>
      <c r="AR230" s="103"/>
      <c r="AS230" s="103"/>
      <c r="AT230" s="103"/>
      <c r="AU230" s="103"/>
      <c r="AV230" s="103"/>
      <c r="AW230" s="103"/>
      <c r="AX230" s="24" t="s">
        <v>1692</v>
      </c>
      <c r="AY230" s="17" t="s">
        <v>1800</v>
      </c>
      <c r="AZ230" s="10" t="s">
        <v>2047</v>
      </c>
      <c r="BA230" s="103"/>
      <c r="BB230" s="104">
        <v>30</v>
      </c>
      <c r="BC230" s="16" t="s">
        <v>1807</v>
      </c>
      <c r="BD230" s="16" t="s">
        <v>923</v>
      </c>
      <c r="BE230" s="103"/>
      <c r="BF230" s="16" t="s">
        <v>445</v>
      </c>
      <c r="BG230" s="16" t="s">
        <v>445</v>
      </c>
      <c r="BH230" s="16" t="s">
        <v>446</v>
      </c>
      <c r="BI230" s="16" t="s">
        <v>1573</v>
      </c>
      <c r="BJ230" s="16" t="s">
        <v>1569</v>
      </c>
      <c r="BK230" s="16">
        <v>100</v>
      </c>
      <c r="BL230" s="16"/>
      <c r="BM230" s="12">
        <v>715349</v>
      </c>
      <c r="BN230" s="18">
        <v>5510410001</v>
      </c>
    </row>
    <row r="231" spans="1:66" ht="229.5">
      <c r="A231" s="18">
        <v>218</v>
      </c>
      <c r="B231" s="102" t="s">
        <v>527</v>
      </c>
      <c r="C231" s="16" t="s">
        <v>2224</v>
      </c>
      <c r="D231" s="16" t="s">
        <v>2224</v>
      </c>
      <c r="E231" s="91" t="s">
        <v>873</v>
      </c>
      <c r="F231" s="16" t="s">
        <v>453</v>
      </c>
      <c r="G231" s="17" t="s">
        <v>1974</v>
      </c>
      <c r="H231" s="12" t="s">
        <v>1680</v>
      </c>
      <c r="I231" s="12">
        <v>36</v>
      </c>
      <c r="J231" s="19">
        <f t="shared" si="17"/>
        <v>2434.7799999999997</v>
      </c>
      <c r="K231" s="20">
        <v>2726.9536</v>
      </c>
      <c r="L231" s="144">
        <f t="shared" si="19"/>
        <v>87652.07999999999</v>
      </c>
      <c r="M231" s="103"/>
      <c r="N231" s="144">
        <f t="shared" si="18"/>
        <v>98170.3296</v>
      </c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6">
        <v>36</v>
      </c>
      <c r="AQ231" s="23">
        <v>98170.3</v>
      </c>
      <c r="AR231" s="103"/>
      <c r="AS231" s="103"/>
      <c r="AT231" s="103"/>
      <c r="AU231" s="103"/>
      <c r="AV231" s="103"/>
      <c r="AW231" s="103"/>
      <c r="AX231" s="24" t="s">
        <v>1692</v>
      </c>
      <c r="AY231" s="17" t="s">
        <v>1800</v>
      </c>
      <c r="AZ231" s="10" t="s">
        <v>2047</v>
      </c>
      <c r="BA231" s="103"/>
      <c r="BB231" s="104">
        <v>30</v>
      </c>
      <c r="BC231" s="16" t="s">
        <v>1807</v>
      </c>
      <c r="BD231" s="16" t="s">
        <v>923</v>
      </c>
      <c r="BE231" s="103"/>
      <c r="BF231" s="16" t="s">
        <v>445</v>
      </c>
      <c r="BG231" s="16" t="s">
        <v>445</v>
      </c>
      <c r="BH231" s="16" t="s">
        <v>446</v>
      </c>
      <c r="BI231" s="16" t="s">
        <v>1573</v>
      </c>
      <c r="BJ231" s="16" t="s">
        <v>1569</v>
      </c>
      <c r="BK231" s="16">
        <v>100</v>
      </c>
      <c r="BL231" s="16"/>
      <c r="BM231" s="12">
        <v>715349</v>
      </c>
      <c r="BN231" s="18">
        <v>5510410001</v>
      </c>
    </row>
    <row r="232" spans="1:66" ht="204">
      <c r="A232" s="18">
        <v>219</v>
      </c>
      <c r="B232" s="102" t="s">
        <v>527</v>
      </c>
      <c r="C232" s="16" t="s">
        <v>2225</v>
      </c>
      <c r="D232" s="16" t="s">
        <v>2225</v>
      </c>
      <c r="E232" s="91" t="s">
        <v>874</v>
      </c>
      <c r="F232" s="16" t="s">
        <v>454</v>
      </c>
      <c r="G232" s="17" t="s">
        <v>1974</v>
      </c>
      <c r="H232" s="12" t="s">
        <v>1680</v>
      </c>
      <c r="I232" s="12">
        <v>114</v>
      </c>
      <c r="J232" s="19">
        <f t="shared" si="17"/>
        <v>190.32</v>
      </c>
      <c r="K232" s="20">
        <v>213.1584</v>
      </c>
      <c r="L232" s="144">
        <f t="shared" si="19"/>
        <v>21696.48</v>
      </c>
      <c r="M232" s="103"/>
      <c r="N232" s="144">
        <f t="shared" si="18"/>
        <v>24300.0576</v>
      </c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6">
        <v>114</v>
      </c>
      <c r="AQ232" s="23">
        <v>24300.1</v>
      </c>
      <c r="AR232" s="103"/>
      <c r="AS232" s="103"/>
      <c r="AT232" s="103"/>
      <c r="AU232" s="103"/>
      <c r="AV232" s="103"/>
      <c r="AW232" s="103"/>
      <c r="AX232" s="24" t="s">
        <v>1692</v>
      </c>
      <c r="AY232" s="17" t="s">
        <v>1800</v>
      </c>
      <c r="AZ232" s="10" t="s">
        <v>2047</v>
      </c>
      <c r="BA232" s="103"/>
      <c r="BB232" s="104">
        <v>30</v>
      </c>
      <c r="BC232" s="16" t="s">
        <v>1807</v>
      </c>
      <c r="BD232" s="16" t="s">
        <v>923</v>
      </c>
      <c r="BE232" s="103"/>
      <c r="BF232" s="16" t="s">
        <v>445</v>
      </c>
      <c r="BG232" s="16" t="s">
        <v>445</v>
      </c>
      <c r="BH232" s="16" t="s">
        <v>446</v>
      </c>
      <c r="BI232" s="16" t="s">
        <v>1573</v>
      </c>
      <c r="BJ232" s="16" t="s">
        <v>1569</v>
      </c>
      <c r="BK232" s="16">
        <v>100</v>
      </c>
      <c r="BL232" s="16"/>
      <c r="BM232" s="12">
        <v>715349</v>
      </c>
      <c r="BN232" s="18">
        <v>5510410001</v>
      </c>
    </row>
    <row r="233" spans="1:66" ht="293.25" customHeight="1">
      <c r="A233" s="18">
        <v>220</v>
      </c>
      <c r="B233" s="102" t="s">
        <v>530</v>
      </c>
      <c r="C233" s="16" t="s">
        <v>2226</v>
      </c>
      <c r="D233" s="16" t="s">
        <v>2226</v>
      </c>
      <c r="E233" s="91" t="s">
        <v>1602</v>
      </c>
      <c r="F233" s="16" t="s">
        <v>330</v>
      </c>
      <c r="G233" s="17" t="s">
        <v>1974</v>
      </c>
      <c r="H233" s="12" t="s">
        <v>1781</v>
      </c>
      <c r="I233" s="12">
        <v>62</v>
      </c>
      <c r="J233" s="19">
        <f t="shared" si="17"/>
        <v>1199.9999999999998</v>
      </c>
      <c r="K233" s="20">
        <v>1344</v>
      </c>
      <c r="L233" s="140">
        <f t="shared" si="19"/>
        <v>74399.99999999999</v>
      </c>
      <c r="M233" s="103"/>
      <c r="N233" s="144">
        <f t="shared" si="18"/>
        <v>83327.99999999999</v>
      </c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6">
        <v>62</v>
      </c>
      <c r="AQ233" s="16">
        <v>83328</v>
      </c>
      <c r="AR233" s="103"/>
      <c r="AS233" s="103"/>
      <c r="AT233" s="103"/>
      <c r="AU233" s="103"/>
      <c r="AV233" s="103"/>
      <c r="AW233" s="103"/>
      <c r="AX233" s="24" t="s">
        <v>1692</v>
      </c>
      <c r="AY233" s="17" t="s">
        <v>1800</v>
      </c>
      <c r="AZ233" s="10" t="s">
        <v>2047</v>
      </c>
      <c r="BA233" s="103"/>
      <c r="BB233" s="104">
        <v>30</v>
      </c>
      <c r="BC233" s="16" t="s">
        <v>1807</v>
      </c>
      <c r="BD233" s="16" t="s">
        <v>923</v>
      </c>
      <c r="BE233" s="103"/>
      <c r="BF233" s="16" t="s">
        <v>445</v>
      </c>
      <c r="BG233" s="16" t="s">
        <v>445</v>
      </c>
      <c r="BH233" s="16" t="s">
        <v>446</v>
      </c>
      <c r="BI233" s="16" t="s">
        <v>1573</v>
      </c>
      <c r="BJ233" s="16" t="s">
        <v>1569</v>
      </c>
      <c r="BK233" s="16">
        <v>100</v>
      </c>
      <c r="BL233" s="16" t="s">
        <v>1556</v>
      </c>
      <c r="BM233" s="12">
        <v>740360</v>
      </c>
      <c r="BN233" s="18">
        <v>5510410001</v>
      </c>
    </row>
    <row r="234" spans="1:66" ht="288" customHeight="1">
      <c r="A234" s="18">
        <v>221</v>
      </c>
      <c r="B234" s="105">
        <v>11306</v>
      </c>
      <c r="C234" s="16" t="s">
        <v>2227</v>
      </c>
      <c r="D234" s="16" t="s">
        <v>2227</v>
      </c>
      <c r="E234" s="92" t="s">
        <v>331</v>
      </c>
      <c r="F234" s="16" t="s">
        <v>616</v>
      </c>
      <c r="G234" s="17" t="s">
        <v>1974</v>
      </c>
      <c r="H234" s="12" t="s">
        <v>1680</v>
      </c>
      <c r="I234" s="12">
        <v>16</v>
      </c>
      <c r="J234" s="19">
        <f t="shared" si="17"/>
        <v>897.4499999999999</v>
      </c>
      <c r="K234" s="20">
        <v>1005.144</v>
      </c>
      <c r="L234" s="144">
        <f t="shared" si="19"/>
        <v>14359.199999999999</v>
      </c>
      <c r="M234" s="103"/>
      <c r="N234" s="144">
        <f t="shared" si="18"/>
        <v>16082.304</v>
      </c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6">
        <v>16</v>
      </c>
      <c r="AQ234" s="23">
        <v>16082.3</v>
      </c>
      <c r="AR234" s="103"/>
      <c r="AS234" s="103"/>
      <c r="AT234" s="103"/>
      <c r="AU234" s="103"/>
      <c r="AV234" s="103"/>
      <c r="AW234" s="103"/>
      <c r="AX234" s="24" t="s">
        <v>277</v>
      </c>
      <c r="AY234" s="17" t="s">
        <v>1698</v>
      </c>
      <c r="AZ234" s="10" t="s">
        <v>2047</v>
      </c>
      <c r="BA234" s="103"/>
      <c r="BB234" s="104">
        <v>30</v>
      </c>
      <c r="BC234" s="16" t="s">
        <v>1807</v>
      </c>
      <c r="BD234" s="16" t="s">
        <v>923</v>
      </c>
      <c r="BE234" s="103"/>
      <c r="BF234" s="16" t="s">
        <v>445</v>
      </c>
      <c r="BG234" s="16" t="s">
        <v>445</v>
      </c>
      <c r="BH234" s="16" t="s">
        <v>446</v>
      </c>
      <c r="BI234" s="16" t="s">
        <v>1573</v>
      </c>
      <c r="BJ234" s="16" t="s">
        <v>1569</v>
      </c>
      <c r="BK234" s="16">
        <v>100</v>
      </c>
      <c r="BL234" s="16"/>
      <c r="BM234" s="12">
        <v>715349</v>
      </c>
      <c r="BN234" s="18">
        <v>5510410001</v>
      </c>
    </row>
    <row r="235" spans="1:66" ht="255">
      <c r="A235" s="18">
        <v>222</v>
      </c>
      <c r="B235" s="102" t="s">
        <v>525</v>
      </c>
      <c r="C235" s="16" t="s">
        <v>1003</v>
      </c>
      <c r="D235" s="16" t="s">
        <v>2228</v>
      </c>
      <c r="E235" s="91" t="s">
        <v>1603</v>
      </c>
      <c r="F235" s="16" t="s">
        <v>617</v>
      </c>
      <c r="G235" s="17" t="s">
        <v>1974</v>
      </c>
      <c r="H235" s="12" t="s">
        <v>1781</v>
      </c>
      <c r="I235" s="12">
        <v>15</v>
      </c>
      <c r="J235" s="19">
        <f t="shared" si="17"/>
        <v>4200</v>
      </c>
      <c r="K235" s="20">
        <v>4704</v>
      </c>
      <c r="L235" s="140">
        <f t="shared" si="19"/>
        <v>63000</v>
      </c>
      <c r="M235" s="103"/>
      <c r="N235" s="144">
        <f t="shared" si="18"/>
        <v>70560</v>
      </c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6">
        <v>15</v>
      </c>
      <c r="AQ235" s="16">
        <v>70560</v>
      </c>
      <c r="AR235" s="103"/>
      <c r="AS235" s="103"/>
      <c r="AT235" s="103"/>
      <c r="AU235" s="103"/>
      <c r="AV235" s="103"/>
      <c r="AW235" s="103"/>
      <c r="AX235" s="24" t="s">
        <v>277</v>
      </c>
      <c r="AY235" s="17" t="s">
        <v>1698</v>
      </c>
      <c r="AZ235" s="10" t="s">
        <v>2047</v>
      </c>
      <c r="BA235" s="103"/>
      <c r="BB235" s="104">
        <v>30</v>
      </c>
      <c r="BC235" s="16" t="s">
        <v>1807</v>
      </c>
      <c r="BD235" s="16" t="s">
        <v>923</v>
      </c>
      <c r="BE235" s="103"/>
      <c r="BF235" s="16" t="s">
        <v>445</v>
      </c>
      <c r="BG235" s="16" t="s">
        <v>445</v>
      </c>
      <c r="BH235" s="16" t="s">
        <v>446</v>
      </c>
      <c r="BI235" s="16" t="s">
        <v>1570</v>
      </c>
      <c r="BJ235" s="16" t="s">
        <v>1569</v>
      </c>
      <c r="BK235" s="16">
        <v>0</v>
      </c>
      <c r="BL235" s="16"/>
      <c r="BM235" s="12">
        <v>740360</v>
      </c>
      <c r="BN235" s="18">
        <v>5510410001</v>
      </c>
    </row>
    <row r="236" spans="1:66" ht="178.5">
      <c r="A236" s="18">
        <v>223</v>
      </c>
      <c r="B236" s="102" t="s">
        <v>525</v>
      </c>
      <c r="C236" s="16" t="s">
        <v>1004</v>
      </c>
      <c r="D236" s="16" t="s">
        <v>2229</v>
      </c>
      <c r="E236" s="91" t="s">
        <v>875</v>
      </c>
      <c r="F236" s="16" t="s">
        <v>1374</v>
      </c>
      <c r="G236" s="17" t="s">
        <v>1974</v>
      </c>
      <c r="H236" s="12" t="s">
        <v>1781</v>
      </c>
      <c r="I236" s="12">
        <v>6</v>
      </c>
      <c r="J236" s="19">
        <f t="shared" si="17"/>
        <v>9874.15</v>
      </c>
      <c r="K236" s="20">
        <v>11059.048</v>
      </c>
      <c r="L236" s="144">
        <f t="shared" si="19"/>
        <v>59244.899999999994</v>
      </c>
      <c r="M236" s="103"/>
      <c r="N236" s="144">
        <f t="shared" si="18"/>
        <v>66354.288</v>
      </c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6">
        <v>6</v>
      </c>
      <c r="AQ236" s="23">
        <v>66354.3</v>
      </c>
      <c r="AR236" s="103"/>
      <c r="AS236" s="103"/>
      <c r="AT236" s="103"/>
      <c r="AU236" s="103"/>
      <c r="AV236" s="103"/>
      <c r="AW236" s="103"/>
      <c r="AX236" s="24" t="s">
        <v>1699</v>
      </c>
      <c r="AY236" s="17" t="s">
        <v>1799</v>
      </c>
      <c r="AZ236" s="10" t="s">
        <v>2047</v>
      </c>
      <c r="BA236" s="103"/>
      <c r="BB236" s="104">
        <v>30</v>
      </c>
      <c r="BC236" s="16" t="s">
        <v>1807</v>
      </c>
      <c r="BD236" s="16" t="s">
        <v>923</v>
      </c>
      <c r="BE236" s="103"/>
      <c r="BF236" s="16" t="s">
        <v>445</v>
      </c>
      <c r="BG236" s="16" t="s">
        <v>445</v>
      </c>
      <c r="BH236" s="16" t="s">
        <v>446</v>
      </c>
      <c r="BI236" s="16" t="s">
        <v>1573</v>
      </c>
      <c r="BJ236" s="16" t="s">
        <v>1569</v>
      </c>
      <c r="BK236" s="16">
        <v>100</v>
      </c>
      <c r="BL236" s="16"/>
      <c r="BM236" s="12">
        <v>740360</v>
      </c>
      <c r="BN236" s="18">
        <v>5510410001</v>
      </c>
    </row>
    <row r="237" spans="1:66" ht="89.25">
      <c r="A237" s="18">
        <v>224</v>
      </c>
      <c r="B237" s="102" t="s">
        <v>525</v>
      </c>
      <c r="C237" s="16" t="s">
        <v>1005</v>
      </c>
      <c r="D237" s="16" t="s">
        <v>2230</v>
      </c>
      <c r="E237" s="92" t="s">
        <v>629</v>
      </c>
      <c r="F237" s="16" t="s">
        <v>830</v>
      </c>
      <c r="G237" s="17" t="s">
        <v>1974</v>
      </c>
      <c r="H237" s="12" t="s">
        <v>1781</v>
      </c>
      <c r="I237" s="12">
        <v>6</v>
      </c>
      <c r="J237" s="19">
        <f t="shared" si="17"/>
        <v>633.9499999999999</v>
      </c>
      <c r="K237" s="20">
        <v>710.024</v>
      </c>
      <c r="L237" s="144">
        <f t="shared" si="19"/>
        <v>3803.7</v>
      </c>
      <c r="M237" s="103"/>
      <c r="N237" s="144">
        <f t="shared" si="18"/>
        <v>4260.144</v>
      </c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6">
        <v>6</v>
      </c>
      <c r="AQ237" s="23">
        <v>4260.1</v>
      </c>
      <c r="AR237" s="103"/>
      <c r="AS237" s="103"/>
      <c r="AT237" s="103"/>
      <c r="AU237" s="103"/>
      <c r="AV237" s="103"/>
      <c r="AW237" s="103"/>
      <c r="AX237" s="24" t="s">
        <v>1699</v>
      </c>
      <c r="AY237" s="17" t="s">
        <v>1799</v>
      </c>
      <c r="AZ237" s="10" t="s">
        <v>2047</v>
      </c>
      <c r="BA237" s="103"/>
      <c r="BB237" s="104">
        <v>30</v>
      </c>
      <c r="BC237" s="16" t="s">
        <v>1807</v>
      </c>
      <c r="BD237" s="16" t="s">
        <v>923</v>
      </c>
      <c r="BE237" s="103"/>
      <c r="BF237" s="16" t="s">
        <v>445</v>
      </c>
      <c r="BG237" s="16" t="s">
        <v>445</v>
      </c>
      <c r="BH237" s="16" t="s">
        <v>446</v>
      </c>
      <c r="BI237" s="16" t="s">
        <v>1573</v>
      </c>
      <c r="BJ237" s="16" t="s">
        <v>1569</v>
      </c>
      <c r="BK237" s="16">
        <v>100</v>
      </c>
      <c r="BL237" s="16"/>
      <c r="BM237" s="12">
        <v>740360</v>
      </c>
      <c r="BN237" s="18">
        <v>5510410001</v>
      </c>
    </row>
    <row r="238" spans="1:66" ht="366" customHeight="1">
      <c r="A238" s="18">
        <v>225</v>
      </c>
      <c r="B238" s="102" t="s">
        <v>531</v>
      </c>
      <c r="C238" s="16" t="s">
        <v>1006</v>
      </c>
      <c r="D238" s="16" t="s">
        <v>2231</v>
      </c>
      <c r="E238" s="91" t="s">
        <v>1604</v>
      </c>
      <c r="F238" s="16" t="s">
        <v>618</v>
      </c>
      <c r="G238" s="17" t="s">
        <v>1974</v>
      </c>
      <c r="H238" s="12" t="s">
        <v>1781</v>
      </c>
      <c r="I238" s="12">
        <v>18</v>
      </c>
      <c r="J238" s="19">
        <f t="shared" si="17"/>
        <v>2766.5199999999995</v>
      </c>
      <c r="K238" s="20">
        <v>3098.5024</v>
      </c>
      <c r="L238" s="144">
        <f t="shared" si="19"/>
        <v>49797.35999999999</v>
      </c>
      <c r="M238" s="103"/>
      <c r="N238" s="144">
        <f t="shared" si="18"/>
        <v>55773.0432</v>
      </c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6">
        <v>18</v>
      </c>
      <c r="AQ238" s="16">
        <v>55773</v>
      </c>
      <c r="AR238" s="103"/>
      <c r="AS238" s="103"/>
      <c r="AT238" s="103"/>
      <c r="AU238" s="103"/>
      <c r="AV238" s="103"/>
      <c r="AW238" s="103"/>
      <c r="AX238" s="24" t="s">
        <v>1692</v>
      </c>
      <c r="AY238" s="17" t="s">
        <v>1800</v>
      </c>
      <c r="AZ238" s="10" t="s">
        <v>2047</v>
      </c>
      <c r="BA238" s="103"/>
      <c r="BB238" s="104">
        <v>30</v>
      </c>
      <c r="BC238" s="16" t="s">
        <v>1807</v>
      </c>
      <c r="BD238" s="16" t="s">
        <v>923</v>
      </c>
      <c r="BE238" s="103"/>
      <c r="BF238" s="16" t="s">
        <v>445</v>
      </c>
      <c r="BG238" s="16" t="s">
        <v>445</v>
      </c>
      <c r="BH238" s="16" t="s">
        <v>446</v>
      </c>
      <c r="BI238" s="16" t="s">
        <v>1573</v>
      </c>
      <c r="BJ238" s="16" t="s">
        <v>1569</v>
      </c>
      <c r="BK238" s="16">
        <v>100</v>
      </c>
      <c r="BL238" s="16"/>
      <c r="BM238" s="12">
        <v>740360</v>
      </c>
      <c r="BN238" s="18">
        <v>5510410001</v>
      </c>
    </row>
    <row r="239" spans="1:66" ht="89.25">
      <c r="A239" s="18">
        <v>226</v>
      </c>
      <c r="B239" s="102" t="s">
        <v>526</v>
      </c>
      <c r="C239" s="16" t="s">
        <v>1007</v>
      </c>
      <c r="D239" s="16" t="s">
        <v>2232</v>
      </c>
      <c r="E239" s="92" t="s">
        <v>1375</v>
      </c>
      <c r="F239" s="16" t="s">
        <v>1375</v>
      </c>
      <c r="G239" s="17" t="s">
        <v>1974</v>
      </c>
      <c r="H239" s="12" t="s">
        <v>1781</v>
      </c>
      <c r="I239" s="12">
        <v>39</v>
      </c>
      <c r="J239" s="19">
        <f t="shared" si="17"/>
        <v>11493.25</v>
      </c>
      <c r="K239" s="20">
        <v>12872.44</v>
      </c>
      <c r="L239" s="144">
        <f t="shared" si="19"/>
        <v>448236.75</v>
      </c>
      <c r="M239" s="103"/>
      <c r="N239" s="144">
        <f t="shared" si="18"/>
        <v>502025.16000000003</v>
      </c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6">
        <v>39</v>
      </c>
      <c r="AQ239" s="23">
        <v>502025.2</v>
      </c>
      <c r="AR239" s="103"/>
      <c r="AS239" s="103"/>
      <c r="AT239" s="103"/>
      <c r="AU239" s="103"/>
      <c r="AV239" s="103"/>
      <c r="AW239" s="103"/>
      <c r="AX239" s="24" t="s">
        <v>1692</v>
      </c>
      <c r="AY239" s="17" t="s">
        <v>1800</v>
      </c>
      <c r="AZ239" s="10" t="s">
        <v>2047</v>
      </c>
      <c r="BA239" s="103"/>
      <c r="BB239" s="104">
        <v>30</v>
      </c>
      <c r="BC239" s="16" t="s">
        <v>1807</v>
      </c>
      <c r="BD239" s="16" t="s">
        <v>923</v>
      </c>
      <c r="BE239" s="103"/>
      <c r="BF239" s="16" t="s">
        <v>445</v>
      </c>
      <c r="BG239" s="16" t="s">
        <v>445</v>
      </c>
      <c r="BH239" s="16" t="s">
        <v>446</v>
      </c>
      <c r="BI239" s="16" t="s">
        <v>1570</v>
      </c>
      <c r="BJ239" s="16" t="s">
        <v>1569</v>
      </c>
      <c r="BK239" s="16">
        <v>0</v>
      </c>
      <c r="BL239" s="16"/>
      <c r="BM239" s="12">
        <v>740360</v>
      </c>
      <c r="BN239" s="18">
        <v>5510410001</v>
      </c>
    </row>
    <row r="240" spans="1:66" ht="78.75" customHeight="1">
      <c r="A240" s="18">
        <v>227</v>
      </c>
      <c r="B240" s="105">
        <v>11306</v>
      </c>
      <c r="C240" s="16" t="s">
        <v>1008</v>
      </c>
      <c r="D240" s="16" t="s">
        <v>2233</v>
      </c>
      <c r="E240" s="92" t="s">
        <v>630</v>
      </c>
      <c r="F240" s="16" t="s">
        <v>831</v>
      </c>
      <c r="G240" s="17" t="s">
        <v>1974</v>
      </c>
      <c r="H240" s="12" t="s">
        <v>1781</v>
      </c>
      <c r="I240" s="12">
        <v>16</v>
      </c>
      <c r="J240" s="19">
        <f t="shared" si="17"/>
        <v>1100</v>
      </c>
      <c r="K240" s="20">
        <v>1232</v>
      </c>
      <c r="L240" s="140">
        <f t="shared" si="19"/>
        <v>17600</v>
      </c>
      <c r="M240" s="103"/>
      <c r="N240" s="144">
        <f t="shared" si="18"/>
        <v>19712.000000000004</v>
      </c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6">
        <v>16</v>
      </c>
      <c r="AQ240" s="16">
        <v>19712</v>
      </c>
      <c r="AR240" s="103"/>
      <c r="AS240" s="103"/>
      <c r="AT240" s="103"/>
      <c r="AU240" s="103"/>
      <c r="AV240" s="103"/>
      <c r="AW240" s="103"/>
      <c r="AX240" s="24" t="s">
        <v>1692</v>
      </c>
      <c r="AY240" s="17" t="s">
        <v>1800</v>
      </c>
      <c r="AZ240" s="10" t="s">
        <v>2047</v>
      </c>
      <c r="BA240" s="103"/>
      <c r="BB240" s="104">
        <v>30</v>
      </c>
      <c r="BC240" s="16" t="s">
        <v>1807</v>
      </c>
      <c r="BD240" s="16" t="s">
        <v>923</v>
      </c>
      <c r="BE240" s="103"/>
      <c r="BF240" s="16" t="s">
        <v>445</v>
      </c>
      <c r="BG240" s="16" t="s">
        <v>445</v>
      </c>
      <c r="BH240" s="16" t="s">
        <v>446</v>
      </c>
      <c r="BI240" s="16" t="s">
        <v>1573</v>
      </c>
      <c r="BJ240" s="16" t="s">
        <v>1569</v>
      </c>
      <c r="BK240" s="16">
        <v>100</v>
      </c>
      <c r="BL240" s="16"/>
      <c r="BM240" s="12">
        <v>740360</v>
      </c>
      <c r="BN240" s="18">
        <v>5510410001</v>
      </c>
    </row>
    <row r="241" spans="1:66" ht="63.75">
      <c r="A241" s="18">
        <v>228</v>
      </c>
      <c r="B241" s="105">
        <v>44922</v>
      </c>
      <c r="C241" s="16" t="s">
        <v>1009</v>
      </c>
      <c r="D241" s="16" t="s">
        <v>2234</v>
      </c>
      <c r="E241" s="92" t="s">
        <v>1376</v>
      </c>
      <c r="F241" s="16" t="s">
        <v>1376</v>
      </c>
      <c r="G241" s="17" t="s">
        <v>1973</v>
      </c>
      <c r="H241" s="12" t="s">
        <v>1781</v>
      </c>
      <c r="I241" s="12">
        <v>25</v>
      </c>
      <c r="J241" s="19">
        <f t="shared" si="17"/>
        <v>5757.139999999999</v>
      </c>
      <c r="K241" s="20">
        <v>6447.9968</v>
      </c>
      <c r="L241" s="144">
        <f t="shared" si="19"/>
        <v>143928.5</v>
      </c>
      <c r="M241" s="107"/>
      <c r="N241" s="144">
        <f t="shared" si="18"/>
        <v>161199.92</v>
      </c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23">
        <v>25</v>
      </c>
      <c r="AQ241" s="23">
        <v>161199.9</v>
      </c>
      <c r="AR241" s="103"/>
      <c r="AS241" s="103"/>
      <c r="AT241" s="103"/>
      <c r="AU241" s="103"/>
      <c r="AV241" s="103"/>
      <c r="AW241" s="103"/>
      <c r="AX241" s="24" t="s">
        <v>1802</v>
      </c>
      <c r="AY241" s="17" t="s">
        <v>278</v>
      </c>
      <c r="AZ241" s="10" t="s">
        <v>2047</v>
      </c>
      <c r="BA241" s="103"/>
      <c r="BB241" s="104">
        <v>0</v>
      </c>
      <c r="BC241" s="16" t="s">
        <v>1807</v>
      </c>
      <c r="BD241" s="16" t="s">
        <v>2015</v>
      </c>
      <c r="BE241" s="103"/>
      <c r="BF241" s="16" t="s">
        <v>445</v>
      </c>
      <c r="BG241" s="16" t="s">
        <v>445</v>
      </c>
      <c r="BH241" s="16" t="s">
        <v>446</v>
      </c>
      <c r="BI241" s="16" t="s">
        <v>1570</v>
      </c>
      <c r="BJ241" s="16" t="s">
        <v>1569</v>
      </c>
      <c r="BK241" s="16">
        <v>0</v>
      </c>
      <c r="BL241" s="16"/>
      <c r="BM241" s="12">
        <v>740360</v>
      </c>
      <c r="BN241" s="18">
        <v>5510410001</v>
      </c>
    </row>
    <row r="242" spans="1:66" ht="63.75">
      <c r="A242" s="18">
        <v>229</v>
      </c>
      <c r="B242" s="105">
        <v>44922</v>
      </c>
      <c r="C242" s="16" t="s">
        <v>1010</v>
      </c>
      <c r="D242" s="16" t="s">
        <v>2235</v>
      </c>
      <c r="E242" s="91" t="s">
        <v>876</v>
      </c>
      <c r="F242" s="16" t="s">
        <v>832</v>
      </c>
      <c r="G242" s="17" t="s">
        <v>1973</v>
      </c>
      <c r="H242" s="12" t="s">
        <v>1781</v>
      </c>
      <c r="I242" s="12"/>
      <c r="J242" s="19">
        <f t="shared" si="17"/>
        <v>0</v>
      </c>
      <c r="K242" s="20">
        <v>0</v>
      </c>
      <c r="L242" s="140">
        <f t="shared" si="19"/>
        <v>0</v>
      </c>
      <c r="M242" s="103"/>
      <c r="N242" s="144">
        <f t="shared" si="18"/>
        <v>0</v>
      </c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6"/>
      <c r="AQ242" s="16">
        <v>0</v>
      </c>
      <c r="AR242" s="103"/>
      <c r="AS242" s="103"/>
      <c r="AT242" s="103"/>
      <c r="AU242" s="103"/>
      <c r="AV242" s="103"/>
      <c r="AW242" s="103"/>
      <c r="AX242" s="24" t="s">
        <v>1803</v>
      </c>
      <c r="AY242" s="17" t="s">
        <v>278</v>
      </c>
      <c r="AZ242" s="10" t="s">
        <v>2047</v>
      </c>
      <c r="BA242" s="103"/>
      <c r="BB242" s="104">
        <v>0</v>
      </c>
      <c r="BC242" s="16" t="s">
        <v>1807</v>
      </c>
      <c r="BD242" s="16" t="s">
        <v>2015</v>
      </c>
      <c r="BE242" s="103"/>
      <c r="BF242" s="16" t="s">
        <v>445</v>
      </c>
      <c r="BG242" s="16" t="s">
        <v>445</v>
      </c>
      <c r="BH242" s="16" t="s">
        <v>446</v>
      </c>
      <c r="BI242" s="16" t="s">
        <v>1570</v>
      </c>
      <c r="BJ242" s="16" t="s">
        <v>1569</v>
      </c>
      <c r="BK242" s="16">
        <v>0</v>
      </c>
      <c r="BL242" s="16"/>
      <c r="BM242" s="12">
        <v>740360</v>
      </c>
      <c r="BN242" s="18">
        <v>5510410001</v>
      </c>
    </row>
    <row r="243" spans="1:66" ht="63.75">
      <c r="A243" s="18">
        <v>230</v>
      </c>
      <c r="B243" s="105">
        <v>44922</v>
      </c>
      <c r="C243" s="16" t="s">
        <v>1011</v>
      </c>
      <c r="D243" s="16" t="s">
        <v>1460</v>
      </c>
      <c r="E243" s="92" t="s">
        <v>1378</v>
      </c>
      <c r="F243" s="16" t="s">
        <v>1378</v>
      </c>
      <c r="G243" s="17" t="s">
        <v>1973</v>
      </c>
      <c r="H243" s="12" t="s">
        <v>1781</v>
      </c>
      <c r="I243" s="12"/>
      <c r="J243" s="19">
        <f t="shared" si="17"/>
        <v>0</v>
      </c>
      <c r="K243" s="20">
        <v>0</v>
      </c>
      <c r="L243" s="140">
        <f t="shared" si="19"/>
        <v>0</v>
      </c>
      <c r="M243" s="103"/>
      <c r="N243" s="144">
        <f t="shared" si="18"/>
        <v>0</v>
      </c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6"/>
      <c r="AQ243" s="16">
        <v>0</v>
      </c>
      <c r="AR243" s="103"/>
      <c r="AS243" s="103"/>
      <c r="AT243" s="103"/>
      <c r="AU243" s="103"/>
      <c r="AV243" s="103"/>
      <c r="AW243" s="103"/>
      <c r="AX243" s="24" t="s">
        <v>1803</v>
      </c>
      <c r="AY243" s="17" t="s">
        <v>278</v>
      </c>
      <c r="AZ243" s="10" t="s">
        <v>2047</v>
      </c>
      <c r="BA243" s="103"/>
      <c r="BB243" s="104">
        <v>0</v>
      </c>
      <c r="BC243" s="16" t="s">
        <v>1807</v>
      </c>
      <c r="BD243" s="16" t="s">
        <v>2015</v>
      </c>
      <c r="BE243" s="103"/>
      <c r="BF243" s="16" t="s">
        <v>445</v>
      </c>
      <c r="BG243" s="16" t="s">
        <v>445</v>
      </c>
      <c r="BH243" s="16" t="s">
        <v>446</v>
      </c>
      <c r="BI243" s="16" t="s">
        <v>1570</v>
      </c>
      <c r="BJ243" s="16" t="s">
        <v>1569</v>
      </c>
      <c r="BK243" s="16">
        <v>0</v>
      </c>
      <c r="BL243" s="16"/>
      <c r="BM243" s="12">
        <v>740360</v>
      </c>
      <c r="BN243" s="18">
        <v>5510410001</v>
      </c>
    </row>
    <row r="244" spans="1:66" ht="63.75">
      <c r="A244" s="18">
        <v>231</v>
      </c>
      <c r="B244" s="105">
        <v>44922</v>
      </c>
      <c r="C244" s="16" t="s">
        <v>1012</v>
      </c>
      <c r="D244" s="16" t="s">
        <v>1461</v>
      </c>
      <c r="E244" s="92" t="s">
        <v>1377</v>
      </c>
      <c r="F244" s="16" t="s">
        <v>1377</v>
      </c>
      <c r="G244" s="17" t="s">
        <v>1973</v>
      </c>
      <c r="H244" s="12" t="s">
        <v>1781</v>
      </c>
      <c r="I244" s="12">
        <v>4</v>
      </c>
      <c r="J244" s="19">
        <f t="shared" si="17"/>
        <v>7678.57</v>
      </c>
      <c r="K244" s="20">
        <v>8599.9984</v>
      </c>
      <c r="L244" s="144">
        <f t="shared" si="19"/>
        <v>30714.28</v>
      </c>
      <c r="M244" s="103"/>
      <c r="N244" s="144">
        <f t="shared" si="18"/>
        <v>34399.9936</v>
      </c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6">
        <v>4</v>
      </c>
      <c r="AQ244" s="16">
        <v>34400</v>
      </c>
      <c r="AR244" s="103"/>
      <c r="AS244" s="103"/>
      <c r="AT244" s="103"/>
      <c r="AU244" s="103"/>
      <c r="AV244" s="103"/>
      <c r="AW244" s="103"/>
      <c r="AX244" s="24" t="s">
        <v>1803</v>
      </c>
      <c r="AY244" s="17" t="s">
        <v>278</v>
      </c>
      <c r="AZ244" s="10" t="s">
        <v>2047</v>
      </c>
      <c r="BA244" s="103"/>
      <c r="BB244" s="104">
        <v>0</v>
      </c>
      <c r="BC244" s="16" t="s">
        <v>1807</v>
      </c>
      <c r="BD244" s="16" t="s">
        <v>2015</v>
      </c>
      <c r="BE244" s="103"/>
      <c r="BF244" s="16" t="s">
        <v>445</v>
      </c>
      <c r="BG244" s="16" t="s">
        <v>445</v>
      </c>
      <c r="BH244" s="16" t="s">
        <v>446</v>
      </c>
      <c r="BI244" s="16" t="s">
        <v>1570</v>
      </c>
      <c r="BJ244" s="16" t="s">
        <v>1569</v>
      </c>
      <c r="BK244" s="16">
        <v>0</v>
      </c>
      <c r="BL244" s="16"/>
      <c r="BM244" s="12">
        <v>740360</v>
      </c>
      <c r="BN244" s="18">
        <v>5510410001</v>
      </c>
    </row>
    <row r="245" spans="1:66" ht="63.75">
      <c r="A245" s="18">
        <v>232</v>
      </c>
      <c r="B245" s="105">
        <v>44922</v>
      </c>
      <c r="C245" s="16" t="s">
        <v>1013</v>
      </c>
      <c r="D245" s="16" t="s">
        <v>1462</v>
      </c>
      <c r="E245" s="92" t="s">
        <v>1378</v>
      </c>
      <c r="F245" s="16" t="s">
        <v>1378</v>
      </c>
      <c r="G245" s="17" t="s">
        <v>1973</v>
      </c>
      <c r="H245" s="12" t="s">
        <v>1781</v>
      </c>
      <c r="I245" s="12">
        <v>2</v>
      </c>
      <c r="J245" s="19">
        <f t="shared" si="17"/>
        <v>46902.649999999994</v>
      </c>
      <c r="K245" s="20">
        <v>52530.968</v>
      </c>
      <c r="L245" s="144">
        <f t="shared" si="19"/>
        <v>93805.29999999999</v>
      </c>
      <c r="M245" s="107"/>
      <c r="N245" s="144">
        <f t="shared" si="18"/>
        <v>105061.936</v>
      </c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23">
        <v>2</v>
      </c>
      <c r="AQ245" s="23">
        <v>105061.9</v>
      </c>
      <c r="AR245" s="103"/>
      <c r="AS245" s="103"/>
      <c r="AT245" s="103"/>
      <c r="AU245" s="103"/>
      <c r="AV245" s="103"/>
      <c r="AW245" s="103"/>
      <c r="AX245" s="24" t="s">
        <v>1803</v>
      </c>
      <c r="AY245" s="17" t="s">
        <v>278</v>
      </c>
      <c r="AZ245" s="10" t="s">
        <v>2047</v>
      </c>
      <c r="BA245" s="103"/>
      <c r="BB245" s="104">
        <v>0</v>
      </c>
      <c r="BC245" s="16" t="s">
        <v>1807</v>
      </c>
      <c r="BD245" s="16" t="s">
        <v>2015</v>
      </c>
      <c r="BE245" s="103"/>
      <c r="BF245" s="16" t="s">
        <v>445</v>
      </c>
      <c r="BG245" s="16" t="s">
        <v>445</v>
      </c>
      <c r="BH245" s="16" t="s">
        <v>446</v>
      </c>
      <c r="BI245" s="16" t="s">
        <v>1570</v>
      </c>
      <c r="BJ245" s="16" t="s">
        <v>1569</v>
      </c>
      <c r="BK245" s="16">
        <v>0</v>
      </c>
      <c r="BL245" s="16"/>
      <c r="BM245" s="12">
        <v>740360</v>
      </c>
      <c r="BN245" s="18">
        <v>5510410001</v>
      </c>
    </row>
    <row r="246" spans="1:66" ht="63.75">
      <c r="A246" s="18">
        <v>233</v>
      </c>
      <c r="B246" s="105">
        <v>44922</v>
      </c>
      <c r="C246" s="16" t="s">
        <v>1014</v>
      </c>
      <c r="D246" s="16" t="s">
        <v>1463</v>
      </c>
      <c r="E246" s="92" t="s">
        <v>1378</v>
      </c>
      <c r="F246" s="16" t="s">
        <v>1378</v>
      </c>
      <c r="G246" s="17" t="s">
        <v>1973</v>
      </c>
      <c r="H246" s="12" t="s">
        <v>1781</v>
      </c>
      <c r="I246" s="12">
        <v>2</v>
      </c>
      <c r="J246" s="19">
        <f t="shared" si="17"/>
        <v>2212.410714285714</v>
      </c>
      <c r="K246" s="20">
        <v>2477.9</v>
      </c>
      <c r="L246" s="144">
        <f t="shared" si="19"/>
        <v>4424.821428571428</v>
      </c>
      <c r="M246" s="107"/>
      <c r="N246" s="144">
        <f t="shared" si="18"/>
        <v>4955.8</v>
      </c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23">
        <v>2</v>
      </c>
      <c r="AQ246" s="23">
        <f>AP246*K246</f>
        <v>4955.8</v>
      </c>
      <c r="AR246" s="103"/>
      <c r="AS246" s="103"/>
      <c r="AT246" s="103"/>
      <c r="AU246" s="103"/>
      <c r="AV246" s="103"/>
      <c r="AW246" s="103"/>
      <c r="AX246" s="24" t="s">
        <v>1803</v>
      </c>
      <c r="AY246" s="17" t="s">
        <v>278</v>
      </c>
      <c r="AZ246" s="10" t="s">
        <v>2047</v>
      </c>
      <c r="BA246" s="103"/>
      <c r="BB246" s="104">
        <v>0</v>
      </c>
      <c r="BC246" s="16" t="s">
        <v>1807</v>
      </c>
      <c r="BD246" s="16" t="s">
        <v>2015</v>
      </c>
      <c r="BE246" s="103"/>
      <c r="BF246" s="16" t="s">
        <v>445</v>
      </c>
      <c r="BG246" s="16" t="s">
        <v>445</v>
      </c>
      <c r="BH246" s="16" t="s">
        <v>446</v>
      </c>
      <c r="BI246" s="16" t="s">
        <v>1570</v>
      </c>
      <c r="BJ246" s="16" t="s">
        <v>1569</v>
      </c>
      <c r="BK246" s="16">
        <v>0</v>
      </c>
      <c r="BL246" s="16"/>
      <c r="BM246" s="12">
        <v>740360</v>
      </c>
      <c r="BN246" s="18">
        <v>5510410001</v>
      </c>
    </row>
    <row r="247" spans="1:66" ht="63.75">
      <c r="A247" s="18">
        <v>234</v>
      </c>
      <c r="B247" s="105">
        <v>44922</v>
      </c>
      <c r="C247" s="16" t="s">
        <v>1015</v>
      </c>
      <c r="D247" s="16" t="s">
        <v>1464</v>
      </c>
      <c r="E247" s="92" t="s">
        <v>1378</v>
      </c>
      <c r="F247" s="16" t="s">
        <v>1378</v>
      </c>
      <c r="G247" s="17" t="s">
        <v>1973</v>
      </c>
      <c r="H247" s="12" t="s">
        <v>1781</v>
      </c>
      <c r="I247" s="12">
        <v>2</v>
      </c>
      <c r="J247" s="19">
        <f t="shared" si="17"/>
        <v>2307.24</v>
      </c>
      <c r="K247" s="20">
        <v>2584.1088</v>
      </c>
      <c r="L247" s="144">
        <f t="shared" si="19"/>
        <v>4614.48</v>
      </c>
      <c r="M247" s="107"/>
      <c r="N247" s="144">
        <f t="shared" si="18"/>
        <v>5168.2176</v>
      </c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23">
        <v>2</v>
      </c>
      <c r="AQ247" s="23">
        <v>5168.2</v>
      </c>
      <c r="AR247" s="103"/>
      <c r="AS247" s="103"/>
      <c r="AT247" s="103"/>
      <c r="AU247" s="103"/>
      <c r="AV247" s="103"/>
      <c r="AW247" s="103"/>
      <c r="AX247" s="24" t="s">
        <v>1803</v>
      </c>
      <c r="AY247" s="17" t="s">
        <v>278</v>
      </c>
      <c r="AZ247" s="10" t="s">
        <v>2047</v>
      </c>
      <c r="BA247" s="103"/>
      <c r="BB247" s="104">
        <v>0</v>
      </c>
      <c r="BC247" s="16" t="s">
        <v>1807</v>
      </c>
      <c r="BD247" s="16" t="s">
        <v>2015</v>
      </c>
      <c r="BE247" s="103"/>
      <c r="BF247" s="16" t="s">
        <v>445</v>
      </c>
      <c r="BG247" s="16" t="s">
        <v>445</v>
      </c>
      <c r="BH247" s="16" t="s">
        <v>446</v>
      </c>
      <c r="BI247" s="16" t="s">
        <v>1570</v>
      </c>
      <c r="BJ247" s="16" t="s">
        <v>1569</v>
      </c>
      <c r="BK247" s="16">
        <v>0</v>
      </c>
      <c r="BL247" s="16"/>
      <c r="BM247" s="12">
        <v>740360</v>
      </c>
      <c r="BN247" s="18">
        <v>5510410001</v>
      </c>
    </row>
    <row r="248" spans="1:66" ht="63.75">
      <c r="A248" s="18">
        <v>235</v>
      </c>
      <c r="B248" s="102" t="s">
        <v>532</v>
      </c>
      <c r="C248" s="16" t="s">
        <v>1016</v>
      </c>
      <c r="D248" s="16" t="s">
        <v>1465</v>
      </c>
      <c r="E248" s="91" t="s">
        <v>877</v>
      </c>
      <c r="F248" s="16" t="s">
        <v>1379</v>
      </c>
      <c r="G248" s="17" t="s">
        <v>1973</v>
      </c>
      <c r="H248" s="12" t="s">
        <v>1781</v>
      </c>
      <c r="I248" s="12">
        <v>50</v>
      </c>
      <c r="J248" s="19">
        <f t="shared" si="17"/>
        <v>131.66</v>
      </c>
      <c r="K248" s="20">
        <v>147.4592</v>
      </c>
      <c r="L248" s="140">
        <f t="shared" si="19"/>
        <v>6583</v>
      </c>
      <c r="M248" s="103"/>
      <c r="N248" s="144">
        <f t="shared" si="18"/>
        <v>7372.960000000001</v>
      </c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6">
        <v>50</v>
      </c>
      <c r="AQ248" s="16">
        <v>7373</v>
      </c>
      <c r="AR248" s="103"/>
      <c r="AS248" s="103"/>
      <c r="AT248" s="103"/>
      <c r="AU248" s="103"/>
      <c r="AV248" s="103"/>
      <c r="AW248" s="103"/>
      <c r="AX248" s="24" t="s">
        <v>1803</v>
      </c>
      <c r="AY248" s="17" t="s">
        <v>278</v>
      </c>
      <c r="AZ248" s="10" t="s">
        <v>2047</v>
      </c>
      <c r="BA248" s="103"/>
      <c r="BB248" s="104">
        <v>0</v>
      </c>
      <c r="BC248" s="16" t="s">
        <v>1807</v>
      </c>
      <c r="BD248" s="16" t="s">
        <v>2014</v>
      </c>
      <c r="BE248" s="103"/>
      <c r="BF248" s="16" t="s">
        <v>445</v>
      </c>
      <c r="BG248" s="16" t="s">
        <v>445</v>
      </c>
      <c r="BH248" s="16" t="s">
        <v>446</v>
      </c>
      <c r="BI248" s="16" t="s">
        <v>1570</v>
      </c>
      <c r="BJ248" s="16" t="s">
        <v>1569</v>
      </c>
      <c r="BK248" s="16">
        <v>0</v>
      </c>
      <c r="BL248" s="16"/>
      <c r="BM248" s="12">
        <v>740360</v>
      </c>
      <c r="BN248" s="18">
        <v>5510410001</v>
      </c>
    </row>
    <row r="249" spans="1:66" ht="63.75">
      <c r="A249" s="18">
        <v>236</v>
      </c>
      <c r="B249" s="102" t="s">
        <v>532</v>
      </c>
      <c r="C249" s="16" t="s">
        <v>1017</v>
      </c>
      <c r="D249" s="16" t="s">
        <v>1466</v>
      </c>
      <c r="E249" s="92" t="s">
        <v>1380</v>
      </c>
      <c r="F249" s="16" t="s">
        <v>1380</v>
      </c>
      <c r="G249" s="17" t="s">
        <v>1973</v>
      </c>
      <c r="H249" s="12" t="s">
        <v>1781</v>
      </c>
      <c r="I249" s="12">
        <v>5</v>
      </c>
      <c r="J249" s="19">
        <f t="shared" si="17"/>
        <v>129.56</v>
      </c>
      <c r="K249" s="20">
        <v>145.1072</v>
      </c>
      <c r="L249" s="144">
        <f t="shared" si="19"/>
        <v>647.8</v>
      </c>
      <c r="M249" s="107"/>
      <c r="N249" s="144">
        <f t="shared" si="18"/>
        <v>725.5360000000001</v>
      </c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23">
        <v>5</v>
      </c>
      <c r="AQ249" s="23">
        <v>725.5</v>
      </c>
      <c r="AR249" s="103"/>
      <c r="AS249" s="103"/>
      <c r="AT249" s="103"/>
      <c r="AU249" s="103"/>
      <c r="AV249" s="103"/>
      <c r="AW249" s="103"/>
      <c r="AX249" s="24" t="s">
        <v>1803</v>
      </c>
      <c r="AY249" s="17" t="s">
        <v>278</v>
      </c>
      <c r="AZ249" s="10" t="s">
        <v>2047</v>
      </c>
      <c r="BA249" s="103"/>
      <c r="BB249" s="104">
        <v>0</v>
      </c>
      <c r="BC249" s="16" t="s">
        <v>1807</v>
      </c>
      <c r="BD249" s="16" t="s">
        <v>2015</v>
      </c>
      <c r="BE249" s="103"/>
      <c r="BF249" s="16" t="s">
        <v>445</v>
      </c>
      <c r="BG249" s="16" t="s">
        <v>445</v>
      </c>
      <c r="BH249" s="16" t="s">
        <v>446</v>
      </c>
      <c r="BI249" s="16" t="s">
        <v>1570</v>
      </c>
      <c r="BJ249" s="16" t="s">
        <v>1569</v>
      </c>
      <c r="BK249" s="16">
        <v>0</v>
      </c>
      <c r="BL249" s="16"/>
      <c r="BM249" s="12">
        <v>740360</v>
      </c>
      <c r="BN249" s="18">
        <v>5510410001</v>
      </c>
    </row>
    <row r="250" spans="1:66" ht="63.75">
      <c r="A250" s="18">
        <v>237</v>
      </c>
      <c r="B250" s="102" t="s">
        <v>532</v>
      </c>
      <c r="C250" s="16" t="s">
        <v>1017</v>
      </c>
      <c r="D250" s="16" t="s">
        <v>1466</v>
      </c>
      <c r="E250" s="92" t="s">
        <v>1381</v>
      </c>
      <c r="F250" s="16" t="s">
        <v>1381</v>
      </c>
      <c r="G250" s="17" t="s">
        <v>1973</v>
      </c>
      <c r="H250" s="12" t="s">
        <v>1781</v>
      </c>
      <c r="I250" s="12">
        <v>7</v>
      </c>
      <c r="J250" s="19">
        <f t="shared" si="17"/>
        <v>131.54</v>
      </c>
      <c r="K250" s="20">
        <v>147.3248</v>
      </c>
      <c r="L250" s="140">
        <f t="shared" si="19"/>
        <v>920.78</v>
      </c>
      <c r="M250" s="103"/>
      <c r="N250" s="144">
        <f t="shared" si="18"/>
        <v>1031.2736</v>
      </c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6">
        <v>7</v>
      </c>
      <c r="AQ250" s="23">
        <v>1031.3</v>
      </c>
      <c r="AR250" s="103"/>
      <c r="AS250" s="103"/>
      <c r="AT250" s="103"/>
      <c r="AU250" s="103"/>
      <c r="AV250" s="103"/>
      <c r="AW250" s="103"/>
      <c r="AX250" s="24" t="s">
        <v>1803</v>
      </c>
      <c r="AY250" s="17" t="s">
        <v>278</v>
      </c>
      <c r="AZ250" s="10" t="s">
        <v>2047</v>
      </c>
      <c r="BA250" s="103"/>
      <c r="BB250" s="104">
        <v>0</v>
      </c>
      <c r="BC250" s="16" t="s">
        <v>1807</v>
      </c>
      <c r="BD250" s="16" t="s">
        <v>2015</v>
      </c>
      <c r="BE250" s="103"/>
      <c r="BF250" s="16" t="s">
        <v>445</v>
      </c>
      <c r="BG250" s="16" t="s">
        <v>445</v>
      </c>
      <c r="BH250" s="16" t="s">
        <v>446</v>
      </c>
      <c r="BI250" s="16" t="s">
        <v>1570</v>
      </c>
      <c r="BJ250" s="16" t="s">
        <v>1569</v>
      </c>
      <c r="BK250" s="16">
        <v>0</v>
      </c>
      <c r="BL250" s="16"/>
      <c r="BM250" s="12">
        <v>740360</v>
      </c>
      <c r="BN250" s="18">
        <v>5510410001</v>
      </c>
    </row>
    <row r="251" spans="1:66" ht="63.75">
      <c r="A251" s="18">
        <v>238</v>
      </c>
      <c r="B251" s="102" t="s">
        <v>532</v>
      </c>
      <c r="C251" s="16" t="s">
        <v>1018</v>
      </c>
      <c r="D251" s="16" t="s">
        <v>1467</v>
      </c>
      <c r="E251" s="16" t="s">
        <v>1382</v>
      </c>
      <c r="F251" s="16" t="s">
        <v>1382</v>
      </c>
      <c r="G251" s="17" t="s">
        <v>1973</v>
      </c>
      <c r="H251" s="12" t="s">
        <v>1781</v>
      </c>
      <c r="I251" s="12">
        <v>23</v>
      </c>
      <c r="J251" s="19">
        <f t="shared" si="17"/>
        <v>123.45</v>
      </c>
      <c r="K251" s="20">
        <v>138.264</v>
      </c>
      <c r="L251" s="140">
        <f t="shared" si="19"/>
        <v>2839.35</v>
      </c>
      <c r="M251" s="103"/>
      <c r="N251" s="144">
        <f t="shared" si="18"/>
        <v>3180.072</v>
      </c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6">
        <v>23</v>
      </c>
      <c r="AQ251" s="23">
        <v>3180.1</v>
      </c>
      <c r="AR251" s="103"/>
      <c r="AS251" s="103"/>
      <c r="AT251" s="103"/>
      <c r="AU251" s="103"/>
      <c r="AV251" s="103"/>
      <c r="AW251" s="103"/>
      <c r="AX251" s="24" t="s">
        <v>1803</v>
      </c>
      <c r="AY251" s="17" t="s">
        <v>278</v>
      </c>
      <c r="AZ251" s="10" t="s">
        <v>2047</v>
      </c>
      <c r="BA251" s="103"/>
      <c r="BB251" s="104">
        <v>0</v>
      </c>
      <c r="BC251" s="16" t="s">
        <v>1807</v>
      </c>
      <c r="BD251" s="16" t="s">
        <v>2015</v>
      </c>
      <c r="BE251" s="103"/>
      <c r="BF251" s="16" t="s">
        <v>445</v>
      </c>
      <c r="BG251" s="16" t="s">
        <v>445</v>
      </c>
      <c r="BH251" s="16" t="s">
        <v>446</v>
      </c>
      <c r="BI251" s="16" t="s">
        <v>1570</v>
      </c>
      <c r="BJ251" s="16" t="s">
        <v>1569</v>
      </c>
      <c r="BK251" s="16">
        <v>0</v>
      </c>
      <c r="BL251" s="16"/>
      <c r="BM251" s="12">
        <v>740360</v>
      </c>
      <c r="BN251" s="18">
        <v>5510410001</v>
      </c>
    </row>
    <row r="252" spans="1:66" ht="127.5" customHeight="1">
      <c r="A252" s="18">
        <v>239</v>
      </c>
      <c r="B252" s="102" t="s">
        <v>533</v>
      </c>
      <c r="C252" s="16" t="s">
        <v>1019</v>
      </c>
      <c r="D252" s="16" t="s">
        <v>1468</v>
      </c>
      <c r="E252" s="91" t="s">
        <v>878</v>
      </c>
      <c r="F252" s="16" t="s">
        <v>1383</v>
      </c>
      <c r="G252" s="17" t="s">
        <v>1973</v>
      </c>
      <c r="H252" s="12" t="s">
        <v>1781</v>
      </c>
      <c r="I252" s="12">
        <v>300</v>
      </c>
      <c r="J252" s="19">
        <f t="shared" si="17"/>
        <v>27.349999999999998</v>
      </c>
      <c r="K252" s="20">
        <v>30.632</v>
      </c>
      <c r="L252" s="140">
        <f t="shared" si="19"/>
        <v>8205</v>
      </c>
      <c r="M252" s="103"/>
      <c r="N252" s="144">
        <f t="shared" si="18"/>
        <v>9189.6</v>
      </c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6">
        <v>300</v>
      </c>
      <c r="AQ252" s="23">
        <v>9189.6</v>
      </c>
      <c r="AR252" s="103"/>
      <c r="AS252" s="103"/>
      <c r="AT252" s="103"/>
      <c r="AU252" s="103"/>
      <c r="AV252" s="103"/>
      <c r="AW252" s="103"/>
      <c r="AX252" s="24" t="s">
        <v>114</v>
      </c>
      <c r="AY252" s="17" t="s">
        <v>278</v>
      </c>
      <c r="AZ252" s="10" t="s">
        <v>2047</v>
      </c>
      <c r="BA252" s="103"/>
      <c r="BB252" s="104">
        <v>0</v>
      </c>
      <c r="BC252" s="16" t="s">
        <v>1807</v>
      </c>
      <c r="BD252" s="16" t="s">
        <v>2014</v>
      </c>
      <c r="BE252" s="103"/>
      <c r="BF252" s="16" t="s">
        <v>445</v>
      </c>
      <c r="BG252" s="16" t="s">
        <v>445</v>
      </c>
      <c r="BH252" s="16" t="s">
        <v>446</v>
      </c>
      <c r="BI252" s="16" t="s">
        <v>1570</v>
      </c>
      <c r="BJ252" s="16" t="s">
        <v>1569</v>
      </c>
      <c r="BK252" s="16">
        <v>0</v>
      </c>
      <c r="BL252" s="16" t="s">
        <v>1556</v>
      </c>
      <c r="BM252" s="12">
        <v>740360</v>
      </c>
      <c r="BN252" s="18">
        <v>5510410001</v>
      </c>
    </row>
    <row r="253" spans="1:66" ht="127.5" customHeight="1">
      <c r="A253" s="18">
        <v>240</v>
      </c>
      <c r="B253" s="102" t="s">
        <v>533</v>
      </c>
      <c r="C253" s="16" t="s">
        <v>1020</v>
      </c>
      <c r="D253" s="16" t="s">
        <v>1469</v>
      </c>
      <c r="E253" s="91" t="s">
        <v>879</v>
      </c>
      <c r="F253" s="16" t="s">
        <v>2171</v>
      </c>
      <c r="G253" s="17" t="s">
        <v>1973</v>
      </c>
      <c r="H253" s="12" t="s">
        <v>1781</v>
      </c>
      <c r="I253" s="12">
        <v>400</v>
      </c>
      <c r="J253" s="19">
        <f t="shared" si="17"/>
        <v>31.619999999999997</v>
      </c>
      <c r="K253" s="20">
        <v>35.4144</v>
      </c>
      <c r="L253" s="140">
        <f t="shared" si="19"/>
        <v>12647.999999999998</v>
      </c>
      <c r="M253" s="103"/>
      <c r="N253" s="144">
        <f t="shared" si="18"/>
        <v>14165.76</v>
      </c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6">
        <v>400</v>
      </c>
      <c r="AQ253" s="23">
        <v>14165.8</v>
      </c>
      <c r="AR253" s="103"/>
      <c r="AS253" s="103"/>
      <c r="AT253" s="103"/>
      <c r="AU253" s="103"/>
      <c r="AV253" s="103"/>
      <c r="AW253" s="103"/>
      <c r="AX253" s="24" t="s">
        <v>114</v>
      </c>
      <c r="AY253" s="17" t="s">
        <v>278</v>
      </c>
      <c r="AZ253" s="10" t="s">
        <v>2047</v>
      </c>
      <c r="BA253" s="103"/>
      <c r="BB253" s="104">
        <v>0</v>
      </c>
      <c r="BC253" s="16" t="s">
        <v>1807</v>
      </c>
      <c r="BD253" s="16" t="s">
        <v>2014</v>
      </c>
      <c r="BE253" s="103"/>
      <c r="BF253" s="16" t="s">
        <v>445</v>
      </c>
      <c r="BG253" s="16" t="s">
        <v>445</v>
      </c>
      <c r="BH253" s="16" t="s">
        <v>446</v>
      </c>
      <c r="BI253" s="16" t="s">
        <v>1570</v>
      </c>
      <c r="BJ253" s="16" t="s">
        <v>1569</v>
      </c>
      <c r="BK253" s="16">
        <v>0</v>
      </c>
      <c r="BL253" s="16" t="s">
        <v>1556</v>
      </c>
      <c r="BM253" s="12">
        <v>740360</v>
      </c>
      <c r="BN253" s="18">
        <v>5510410001</v>
      </c>
    </row>
    <row r="254" spans="1:66" ht="127.5" customHeight="1">
      <c r="A254" s="18">
        <v>241</v>
      </c>
      <c r="B254" s="102" t="s">
        <v>533</v>
      </c>
      <c r="C254" s="16" t="s">
        <v>1021</v>
      </c>
      <c r="D254" s="16" t="s">
        <v>1470</v>
      </c>
      <c r="E254" s="91" t="s">
        <v>880</v>
      </c>
      <c r="F254" s="16" t="s">
        <v>15</v>
      </c>
      <c r="G254" s="17" t="s">
        <v>1973</v>
      </c>
      <c r="H254" s="12" t="s">
        <v>1781</v>
      </c>
      <c r="I254" s="12">
        <v>100</v>
      </c>
      <c r="J254" s="19">
        <f t="shared" si="17"/>
        <v>42.089999999999996</v>
      </c>
      <c r="K254" s="20">
        <v>47.1408</v>
      </c>
      <c r="L254" s="140">
        <f t="shared" si="19"/>
        <v>4209</v>
      </c>
      <c r="M254" s="103"/>
      <c r="N254" s="144">
        <f t="shared" si="18"/>
        <v>4714.080000000001</v>
      </c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6">
        <v>100</v>
      </c>
      <c r="AQ254" s="23">
        <v>4714.1</v>
      </c>
      <c r="AR254" s="103"/>
      <c r="AS254" s="103"/>
      <c r="AT254" s="103"/>
      <c r="AU254" s="103"/>
      <c r="AV254" s="103"/>
      <c r="AW254" s="103"/>
      <c r="AX254" s="24" t="s">
        <v>114</v>
      </c>
      <c r="AY254" s="17" t="s">
        <v>278</v>
      </c>
      <c r="AZ254" s="10" t="s">
        <v>2047</v>
      </c>
      <c r="BA254" s="103"/>
      <c r="BB254" s="104">
        <v>0</v>
      </c>
      <c r="BC254" s="16" t="s">
        <v>1807</v>
      </c>
      <c r="BD254" s="16" t="s">
        <v>2014</v>
      </c>
      <c r="BE254" s="103"/>
      <c r="BF254" s="16" t="s">
        <v>445</v>
      </c>
      <c r="BG254" s="16" t="s">
        <v>445</v>
      </c>
      <c r="BH254" s="16" t="s">
        <v>446</v>
      </c>
      <c r="BI254" s="16" t="s">
        <v>1570</v>
      </c>
      <c r="BJ254" s="16" t="s">
        <v>1569</v>
      </c>
      <c r="BK254" s="16">
        <v>0</v>
      </c>
      <c r="BL254" s="16"/>
      <c r="BM254" s="12">
        <v>740360</v>
      </c>
      <c r="BN254" s="18">
        <v>5510410001</v>
      </c>
    </row>
    <row r="255" spans="1:66" ht="255">
      <c r="A255" s="18">
        <v>242</v>
      </c>
      <c r="B255" s="102" t="s">
        <v>534</v>
      </c>
      <c r="C255" s="16" t="s">
        <v>1022</v>
      </c>
      <c r="D255" s="16" t="s">
        <v>1476</v>
      </c>
      <c r="E255" s="92" t="s">
        <v>0</v>
      </c>
      <c r="F255" s="16" t="s">
        <v>332</v>
      </c>
      <c r="G255" s="17" t="s">
        <v>1973</v>
      </c>
      <c r="H255" s="12" t="s">
        <v>1781</v>
      </c>
      <c r="I255" s="12">
        <v>30</v>
      </c>
      <c r="J255" s="19">
        <f t="shared" si="17"/>
        <v>99.64285714285712</v>
      </c>
      <c r="K255" s="20">
        <v>111.6</v>
      </c>
      <c r="L255" s="140">
        <f t="shared" si="19"/>
        <v>2989.2857142857138</v>
      </c>
      <c r="M255" s="103"/>
      <c r="N255" s="144">
        <f t="shared" si="18"/>
        <v>3347.9999999999995</v>
      </c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6">
        <v>30</v>
      </c>
      <c r="AQ255" s="16">
        <f>AP255*K255</f>
        <v>3348</v>
      </c>
      <c r="AR255" s="103"/>
      <c r="AS255" s="103"/>
      <c r="AT255" s="103"/>
      <c r="AU255" s="103"/>
      <c r="AV255" s="103"/>
      <c r="AW255" s="103"/>
      <c r="AX255" s="24" t="s">
        <v>114</v>
      </c>
      <c r="AY255" s="17" t="s">
        <v>278</v>
      </c>
      <c r="AZ255" s="10" t="s">
        <v>2047</v>
      </c>
      <c r="BA255" s="103"/>
      <c r="BB255" s="104">
        <v>0</v>
      </c>
      <c r="BC255" s="16" t="s">
        <v>1807</v>
      </c>
      <c r="BD255" s="16" t="s">
        <v>2014</v>
      </c>
      <c r="BE255" s="103"/>
      <c r="BF255" s="16" t="s">
        <v>445</v>
      </c>
      <c r="BG255" s="16" t="s">
        <v>445</v>
      </c>
      <c r="BH255" s="16" t="s">
        <v>446</v>
      </c>
      <c r="BI255" s="16" t="s">
        <v>1570</v>
      </c>
      <c r="BJ255" s="16" t="s">
        <v>1569</v>
      </c>
      <c r="BK255" s="16">
        <v>0</v>
      </c>
      <c r="BL255" s="16"/>
      <c r="BM255" s="12">
        <v>740360</v>
      </c>
      <c r="BN255" s="18">
        <v>5510410001</v>
      </c>
    </row>
    <row r="256" spans="1:66" ht="76.5">
      <c r="A256" s="18">
        <v>243</v>
      </c>
      <c r="B256" s="102" t="s">
        <v>535</v>
      </c>
      <c r="C256" s="16" t="s">
        <v>1023</v>
      </c>
      <c r="D256" s="16" t="s">
        <v>1471</v>
      </c>
      <c r="E256" s="91" t="s">
        <v>881</v>
      </c>
      <c r="F256" s="16" t="s">
        <v>1946</v>
      </c>
      <c r="G256" s="17" t="s">
        <v>1973</v>
      </c>
      <c r="H256" s="12" t="s">
        <v>1781</v>
      </c>
      <c r="I256" s="12">
        <v>10</v>
      </c>
      <c r="J256" s="19">
        <f t="shared" si="17"/>
        <v>492.03000000000003</v>
      </c>
      <c r="K256" s="20">
        <v>551.0736</v>
      </c>
      <c r="L256" s="140">
        <f t="shared" si="19"/>
        <v>4920.3</v>
      </c>
      <c r="M256" s="103"/>
      <c r="N256" s="144">
        <f t="shared" si="18"/>
        <v>5510.736000000001</v>
      </c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6">
        <v>10</v>
      </c>
      <c r="AQ256" s="23">
        <v>5510.7</v>
      </c>
      <c r="AR256" s="103"/>
      <c r="AS256" s="103"/>
      <c r="AT256" s="103"/>
      <c r="AU256" s="103"/>
      <c r="AV256" s="103"/>
      <c r="AW256" s="103"/>
      <c r="AX256" s="24" t="s">
        <v>114</v>
      </c>
      <c r="AY256" s="17" t="s">
        <v>278</v>
      </c>
      <c r="AZ256" s="10" t="s">
        <v>2047</v>
      </c>
      <c r="BA256" s="103"/>
      <c r="BB256" s="104">
        <v>0</v>
      </c>
      <c r="BC256" s="16" t="s">
        <v>1807</v>
      </c>
      <c r="BD256" s="16" t="s">
        <v>2014</v>
      </c>
      <c r="BE256" s="103"/>
      <c r="BF256" s="16" t="s">
        <v>445</v>
      </c>
      <c r="BG256" s="16" t="s">
        <v>445</v>
      </c>
      <c r="BH256" s="16" t="s">
        <v>446</v>
      </c>
      <c r="BI256" s="16" t="s">
        <v>1570</v>
      </c>
      <c r="BJ256" s="16" t="s">
        <v>1569</v>
      </c>
      <c r="BK256" s="16">
        <v>0</v>
      </c>
      <c r="BL256" s="16"/>
      <c r="BM256" s="12">
        <v>740360</v>
      </c>
      <c r="BN256" s="18">
        <v>5510410001</v>
      </c>
    </row>
    <row r="257" spans="1:66" ht="76.5">
      <c r="A257" s="18">
        <v>244</v>
      </c>
      <c r="B257" s="102" t="s">
        <v>535</v>
      </c>
      <c r="C257" s="16" t="s">
        <v>1024</v>
      </c>
      <c r="D257" s="16" t="s">
        <v>1472</v>
      </c>
      <c r="E257" s="91" t="s">
        <v>882</v>
      </c>
      <c r="F257" s="16" t="s">
        <v>1947</v>
      </c>
      <c r="G257" s="17" t="s">
        <v>1973</v>
      </c>
      <c r="H257" s="12" t="s">
        <v>1781</v>
      </c>
      <c r="I257" s="12">
        <v>5</v>
      </c>
      <c r="J257" s="19">
        <f t="shared" si="17"/>
        <v>1395.1599999999999</v>
      </c>
      <c r="K257" s="20">
        <v>1562.5792</v>
      </c>
      <c r="L257" s="140">
        <f t="shared" si="19"/>
        <v>6975.799999999999</v>
      </c>
      <c r="M257" s="103"/>
      <c r="N257" s="144">
        <f t="shared" si="18"/>
        <v>7812.896</v>
      </c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6">
        <v>5</v>
      </c>
      <c r="AQ257" s="23">
        <v>7812.9</v>
      </c>
      <c r="AR257" s="103"/>
      <c r="AS257" s="103"/>
      <c r="AT257" s="103"/>
      <c r="AU257" s="103"/>
      <c r="AV257" s="103"/>
      <c r="AW257" s="103"/>
      <c r="AX257" s="24" t="s">
        <v>114</v>
      </c>
      <c r="AY257" s="17" t="s">
        <v>278</v>
      </c>
      <c r="AZ257" s="10" t="s">
        <v>2047</v>
      </c>
      <c r="BA257" s="103"/>
      <c r="BB257" s="104">
        <v>0</v>
      </c>
      <c r="BC257" s="16" t="s">
        <v>1807</v>
      </c>
      <c r="BD257" s="16" t="s">
        <v>2014</v>
      </c>
      <c r="BE257" s="103"/>
      <c r="BF257" s="16" t="s">
        <v>445</v>
      </c>
      <c r="BG257" s="16" t="s">
        <v>445</v>
      </c>
      <c r="BH257" s="16" t="s">
        <v>446</v>
      </c>
      <c r="BI257" s="16" t="s">
        <v>1570</v>
      </c>
      <c r="BJ257" s="16" t="s">
        <v>1569</v>
      </c>
      <c r="BK257" s="16">
        <v>0</v>
      </c>
      <c r="BL257" s="16"/>
      <c r="BM257" s="12">
        <v>740360</v>
      </c>
      <c r="BN257" s="18">
        <v>5510410001</v>
      </c>
    </row>
    <row r="258" spans="1:66" ht="76.5">
      <c r="A258" s="18">
        <v>245</v>
      </c>
      <c r="B258" s="102" t="s">
        <v>535</v>
      </c>
      <c r="C258" s="16" t="s">
        <v>1025</v>
      </c>
      <c r="D258" s="16" t="s">
        <v>1473</v>
      </c>
      <c r="E258" s="91" t="s">
        <v>883</v>
      </c>
      <c r="F258" s="16" t="s">
        <v>283</v>
      </c>
      <c r="G258" s="17" t="s">
        <v>1973</v>
      </c>
      <c r="H258" s="12" t="s">
        <v>1781</v>
      </c>
      <c r="I258" s="12">
        <v>15</v>
      </c>
      <c r="J258" s="19">
        <f t="shared" si="17"/>
        <v>739.91</v>
      </c>
      <c r="K258" s="20">
        <v>828.6992</v>
      </c>
      <c r="L258" s="144">
        <f t="shared" si="19"/>
        <v>11098.65</v>
      </c>
      <c r="M258" s="103"/>
      <c r="N258" s="144">
        <f t="shared" si="18"/>
        <v>12430.488000000001</v>
      </c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6">
        <v>15</v>
      </c>
      <c r="AQ258" s="55">
        <v>12430.5</v>
      </c>
      <c r="AR258" s="103"/>
      <c r="AS258" s="103"/>
      <c r="AT258" s="103"/>
      <c r="AU258" s="103"/>
      <c r="AV258" s="103"/>
      <c r="AW258" s="103"/>
      <c r="AX258" s="24" t="s">
        <v>114</v>
      </c>
      <c r="AY258" s="17" t="s">
        <v>278</v>
      </c>
      <c r="AZ258" s="10" t="s">
        <v>2047</v>
      </c>
      <c r="BA258" s="103"/>
      <c r="BB258" s="104">
        <v>0</v>
      </c>
      <c r="BC258" s="16" t="s">
        <v>1807</v>
      </c>
      <c r="BD258" s="16" t="s">
        <v>2014</v>
      </c>
      <c r="BE258" s="103"/>
      <c r="BF258" s="16" t="s">
        <v>445</v>
      </c>
      <c r="BG258" s="16" t="s">
        <v>445</v>
      </c>
      <c r="BH258" s="16" t="s">
        <v>446</v>
      </c>
      <c r="BI258" s="16" t="s">
        <v>1570</v>
      </c>
      <c r="BJ258" s="16" t="s">
        <v>1569</v>
      </c>
      <c r="BK258" s="16">
        <v>0</v>
      </c>
      <c r="BL258" s="16"/>
      <c r="BM258" s="12">
        <v>740360</v>
      </c>
      <c r="BN258" s="18">
        <v>5510410001</v>
      </c>
    </row>
    <row r="259" spans="1:66" ht="141.75" customHeight="1">
      <c r="A259" s="18">
        <v>246</v>
      </c>
      <c r="B259" s="105">
        <v>44557</v>
      </c>
      <c r="C259" s="16" t="s">
        <v>1026</v>
      </c>
      <c r="D259" s="16" t="s">
        <v>1474</v>
      </c>
      <c r="E259" s="92" t="s">
        <v>1909</v>
      </c>
      <c r="F259" s="16" t="s">
        <v>284</v>
      </c>
      <c r="G259" s="17" t="s">
        <v>1973</v>
      </c>
      <c r="H259" s="12" t="s">
        <v>1781</v>
      </c>
      <c r="I259" s="12">
        <v>28</v>
      </c>
      <c r="J259" s="19">
        <f t="shared" si="17"/>
        <v>506.08</v>
      </c>
      <c r="K259" s="20">
        <v>566.8096</v>
      </c>
      <c r="L259" s="144">
        <f t="shared" si="19"/>
        <v>14170.24</v>
      </c>
      <c r="M259" s="103"/>
      <c r="N259" s="144">
        <f t="shared" si="18"/>
        <v>15870.668800000001</v>
      </c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6">
        <v>28</v>
      </c>
      <c r="AQ259" s="23">
        <v>15870.7</v>
      </c>
      <c r="AR259" s="103"/>
      <c r="AS259" s="103"/>
      <c r="AT259" s="103"/>
      <c r="AU259" s="103"/>
      <c r="AV259" s="103"/>
      <c r="AW259" s="103"/>
      <c r="AX259" s="24" t="s">
        <v>2109</v>
      </c>
      <c r="AY259" s="17" t="s">
        <v>278</v>
      </c>
      <c r="AZ259" s="10" t="s">
        <v>2047</v>
      </c>
      <c r="BA259" s="103"/>
      <c r="BB259" s="104">
        <v>0</v>
      </c>
      <c r="BC259" s="16" t="s">
        <v>1807</v>
      </c>
      <c r="BD259" s="16" t="s">
        <v>2015</v>
      </c>
      <c r="BE259" s="103"/>
      <c r="BF259" s="16" t="s">
        <v>445</v>
      </c>
      <c r="BG259" s="16" t="s">
        <v>445</v>
      </c>
      <c r="BH259" s="16" t="s">
        <v>446</v>
      </c>
      <c r="BI259" s="16" t="s">
        <v>1570</v>
      </c>
      <c r="BJ259" s="16" t="s">
        <v>1569</v>
      </c>
      <c r="BK259" s="16">
        <v>0</v>
      </c>
      <c r="BL259" s="16"/>
      <c r="BM259" s="12">
        <v>740360</v>
      </c>
      <c r="BN259" s="18">
        <v>5510410001</v>
      </c>
    </row>
    <row r="260" spans="1:66" ht="127.5">
      <c r="A260" s="18">
        <v>247</v>
      </c>
      <c r="B260" s="105">
        <v>44557</v>
      </c>
      <c r="C260" s="16" t="s">
        <v>1027</v>
      </c>
      <c r="D260" s="16" t="s">
        <v>1475</v>
      </c>
      <c r="E260" s="92" t="s">
        <v>1909</v>
      </c>
      <c r="F260" s="16" t="s">
        <v>1939</v>
      </c>
      <c r="G260" s="17" t="s">
        <v>1973</v>
      </c>
      <c r="H260" s="12" t="s">
        <v>1781</v>
      </c>
      <c r="I260" s="12">
        <v>6</v>
      </c>
      <c r="J260" s="19">
        <f t="shared" si="17"/>
        <v>506.08</v>
      </c>
      <c r="K260" s="20">
        <v>566.8096</v>
      </c>
      <c r="L260" s="144">
        <f t="shared" si="19"/>
        <v>3036.48</v>
      </c>
      <c r="M260" s="103"/>
      <c r="N260" s="144">
        <f t="shared" si="18"/>
        <v>3400.8576000000003</v>
      </c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6">
        <v>6</v>
      </c>
      <c r="AQ260" s="23">
        <v>3400.9</v>
      </c>
      <c r="AR260" s="103"/>
      <c r="AS260" s="103"/>
      <c r="AT260" s="103"/>
      <c r="AU260" s="103"/>
      <c r="AV260" s="103"/>
      <c r="AW260" s="103"/>
      <c r="AX260" s="24" t="s">
        <v>2109</v>
      </c>
      <c r="AY260" s="17" t="s">
        <v>278</v>
      </c>
      <c r="AZ260" s="10" t="s">
        <v>2047</v>
      </c>
      <c r="BA260" s="103"/>
      <c r="BB260" s="104">
        <v>0</v>
      </c>
      <c r="BC260" s="16" t="s">
        <v>1807</v>
      </c>
      <c r="BD260" s="16" t="s">
        <v>2015</v>
      </c>
      <c r="BE260" s="103"/>
      <c r="BF260" s="16" t="s">
        <v>445</v>
      </c>
      <c r="BG260" s="16" t="s">
        <v>445</v>
      </c>
      <c r="BH260" s="16" t="s">
        <v>446</v>
      </c>
      <c r="BI260" s="16" t="s">
        <v>1570</v>
      </c>
      <c r="BJ260" s="16" t="s">
        <v>1569</v>
      </c>
      <c r="BK260" s="16">
        <v>0</v>
      </c>
      <c r="BL260" s="16"/>
      <c r="BM260" s="12">
        <v>740360</v>
      </c>
      <c r="BN260" s="18">
        <v>5510410001</v>
      </c>
    </row>
    <row r="261" spans="1:66" ht="63.75">
      <c r="A261" s="18">
        <v>248</v>
      </c>
      <c r="B261" s="102" t="s">
        <v>532</v>
      </c>
      <c r="C261" s="16" t="s">
        <v>1028</v>
      </c>
      <c r="D261" s="16" t="s">
        <v>1476</v>
      </c>
      <c r="E261" s="91" t="s">
        <v>884</v>
      </c>
      <c r="F261" s="16" t="s">
        <v>1940</v>
      </c>
      <c r="G261" s="17" t="s">
        <v>1973</v>
      </c>
      <c r="H261" s="12" t="s">
        <v>1781</v>
      </c>
      <c r="I261" s="12">
        <v>2</v>
      </c>
      <c r="J261" s="19">
        <f aca="true" t="shared" si="20" ref="J261:J324">K261/1.12</f>
        <v>608.74</v>
      </c>
      <c r="K261" s="20">
        <v>681.7888</v>
      </c>
      <c r="L261" s="144">
        <f t="shared" si="19"/>
        <v>1217.48</v>
      </c>
      <c r="M261" s="103"/>
      <c r="N261" s="144">
        <f t="shared" si="18"/>
        <v>1363.5776</v>
      </c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6">
        <v>2</v>
      </c>
      <c r="AQ261" s="16">
        <v>1363.6</v>
      </c>
      <c r="AR261" s="103"/>
      <c r="AS261" s="103"/>
      <c r="AT261" s="103"/>
      <c r="AU261" s="103"/>
      <c r="AV261" s="103"/>
      <c r="AW261" s="103"/>
      <c r="AX261" s="24" t="s">
        <v>2109</v>
      </c>
      <c r="AY261" s="17" t="s">
        <v>278</v>
      </c>
      <c r="AZ261" s="10" t="s">
        <v>2047</v>
      </c>
      <c r="BA261" s="103"/>
      <c r="BB261" s="104">
        <v>0</v>
      </c>
      <c r="BC261" s="16" t="s">
        <v>1807</v>
      </c>
      <c r="BD261" s="16" t="s">
        <v>2015</v>
      </c>
      <c r="BE261" s="103"/>
      <c r="BF261" s="16" t="s">
        <v>445</v>
      </c>
      <c r="BG261" s="16" t="s">
        <v>445</v>
      </c>
      <c r="BH261" s="16" t="s">
        <v>446</v>
      </c>
      <c r="BI261" s="16" t="s">
        <v>1570</v>
      </c>
      <c r="BJ261" s="16" t="s">
        <v>1569</v>
      </c>
      <c r="BK261" s="16">
        <v>0</v>
      </c>
      <c r="BL261" s="16"/>
      <c r="BM261" s="12">
        <v>740360</v>
      </c>
      <c r="BN261" s="18">
        <v>5510410001</v>
      </c>
    </row>
    <row r="262" spans="1:66" ht="63.75">
      <c r="A262" s="18">
        <v>249</v>
      </c>
      <c r="B262" s="105">
        <v>44922</v>
      </c>
      <c r="C262" s="16" t="s">
        <v>1029</v>
      </c>
      <c r="D262" s="16" t="s">
        <v>1477</v>
      </c>
      <c r="E262" s="91" t="s">
        <v>885</v>
      </c>
      <c r="F262" s="16" t="s">
        <v>1941</v>
      </c>
      <c r="G262" s="17" t="s">
        <v>1973</v>
      </c>
      <c r="H262" s="12" t="s">
        <v>1781</v>
      </c>
      <c r="I262" s="12">
        <v>5</v>
      </c>
      <c r="J262" s="19">
        <f t="shared" si="20"/>
        <v>534.6899999999999</v>
      </c>
      <c r="K262" s="20">
        <v>598.8528</v>
      </c>
      <c r="L262" s="144">
        <f t="shared" si="19"/>
        <v>2673.45</v>
      </c>
      <c r="M262" s="103"/>
      <c r="N262" s="144">
        <f t="shared" si="18"/>
        <v>2994.264</v>
      </c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6">
        <v>5</v>
      </c>
      <c r="AQ262" s="23">
        <v>2994.3</v>
      </c>
      <c r="AR262" s="103"/>
      <c r="AS262" s="103"/>
      <c r="AT262" s="103"/>
      <c r="AU262" s="103"/>
      <c r="AV262" s="103"/>
      <c r="AW262" s="103"/>
      <c r="AX262" s="24" t="s">
        <v>1803</v>
      </c>
      <c r="AY262" s="17" t="s">
        <v>278</v>
      </c>
      <c r="AZ262" s="10" t="s">
        <v>2047</v>
      </c>
      <c r="BA262" s="103"/>
      <c r="BB262" s="104">
        <v>0</v>
      </c>
      <c r="BC262" s="16" t="s">
        <v>1807</v>
      </c>
      <c r="BD262" s="16" t="s">
        <v>2015</v>
      </c>
      <c r="BE262" s="103"/>
      <c r="BF262" s="16" t="s">
        <v>445</v>
      </c>
      <c r="BG262" s="16" t="s">
        <v>445</v>
      </c>
      <c r="BH262" s="16" t="s">
        <v>446</v>
      </c>
      <c r="BI262" s="16" t="s">
        <v>1570</v>
      </c>
      <c r="BJ262" s="16" t="s">
        <v>1569</v>
      </c>
      <c r="BK262" s="16">
        <v>0</v>
      </c>
      <c r="BL262" s="16"/>
      <c r="BM262" s="12">
        <v>740360</v>
      </c>
      <c r="BN262" s="18">
        <v>5510410001</v>
      </c>
    </row>
    <row r="263" spans="1:66" ht="152.25" customHeight="1">
      <c r="A263" s="18">
        <v>250</v>
      </c>
      <c r="B263" s="105">
        <v>44922</v>
      </c>
      <c r="C263" s="16" t="s">
        <v>1030</v>
      </c>
      <c r="D263" s="16" t="s">
        <v>1478</v>
      </c>
      <c r="E263" s="91" t="s">
        <v>886</v>
      </c>
      <c r="F263" s="16" t="s">
        <v>1942</v>
      </c>
      <c r="G263" s="17" t="s">
        <v>1973</v>
      </c>
      <c r="H263" s="12" t="s">
        <v>1781</v>
      </c>
      <c r="I263" s="12">
        <v>5</v>
      </c>
      <c r="J263" s="19">
        <f t="shared" si="20"/>
        <v>534.6899999999999</v>
      </c>
      <c r="K263" s="20">
        <v>598.8528</v>
      </c>
      <c r="L263" s="144">
        <f t="shared" si="19"/>
        <v>2673.45</v>
      </c>
      <c r="M263" s="107"/>
      <c r="N263" s="144">
        <f t="shared" si="18"/>
        <v>2994.264</v>
      </c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23">
        <v>5</v>
      </c>
      <c r="AQ263" s="23">
        <v>2994.3</v>
      </c>
      <c r="AR263" s="103"/>
      <c r="AS263" s="103"/>
      <c r="AT263" s="103"/>
      <c r="AU263" s="103"/>
      <c r="AV263" s="103"/>
      <c r="AW263" s="103"/>
      <c r="AX263" s="24" t="s">
        <v>1803</v>
      </c>
      <c r="AY263" s="17" t="s">
        <v>278</v>
      </c>
      <c r="AZ263" s="10" t="s">
        <v>2047</v>
      </c>
      <c r="BA263" s="103"/>
      <c r="BB263" s="104">
        <v>0</v>
      </c>
      <c r="BC263" s="16" t="s">
        <v>1807</v>
      </c>
      <c r="BD263" s="16" t="s">
        <v>2015</v>
      </c>
      <c r="BE263" s="103"/>
      <c r="BF263" s="16" t="s">
        <v>445</v>
      </c>
      <c r="BG263" s="16" t="s">
        <v>445</v>
      </c>
      <c r="BH263" s="16" t="s">
        <v>446</v>
      </c>
      <c r="BI263" s="16" t="s">
        <v>1570</v>
      </c>
      <c r="BJ263" s="16" t="s">
        <v>1569</v>
      </c>
      <c r="BK263" s="16">
        <v>0</v>
      </c>
      <c r="BL263" s="16"/>
      <c r="BM263" s="12">
        <v>740360</v>
      </c>
      <c r="BN263" s="18">
        <v>5510410001</v>
      </c>
    </row>
    <row r="264" spans="1:66" ht="63.75">
      <c r="A264" s="18">
        <v>251</v>
      </c>
      <c r="B264" s="105">
        <v>44922</v>
      </c>
      <c r="C264" s="16" t="s">
        <v>1031</v>
      </c>
      <c r="D264" s="16" t="s">
        <v>1479</v>
      </c>
      <c r="E264" s="91" t="s">
        <v>887</v>
      </c>
      <c r="F264" s="16" t="s">
        <v>1943</v>
      </c>
      <c r="G264" s="17" t="s">
        <v>1973</v>
      </c>
      <c r="H264" s="12" t="s">
        <v>1781</v>
      </c>
      <c r="I264" s="12">
        <v>5</v>
      </c>
      <c r="J264" s="19">
        <f t="shared" si="20"/>
        <v>1070.75</v>
      </c>
      <c r="K264" s="20">
        <v>1199.24</v>
      </c>
      <c r="L264" s="144">
        <f t="shared" si="19"/>
        <v>5353.75</v>
      </c>
      <c r="M264" s="107"/>
      <c r="N264" s="144">
        <f t="shared" si="18"/>
        <v>5996.200000000001</v>
      </c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23">
        <v>5</v>
      </c>
      <c r="AQ264" s="23">
        <v>5996.2</v>
      </c>
      <c r="AR264" s="103"/>
      <c r="AS264" s="103"/>
      <c r="AT264" s="103"/>
      <c r="AU264" s="103"/>
      <c r="AV264" s="103"/>
      <c r="AW264" s="103"/>
      <c r="AX264" s="24" t="s">
        <v>1803</v>
      </c>
      <c r="AY264" s="17" t="s">
        <v>278</v>
      </c>
      <c r="AZ264" s="10" t="s">
        <v>2047</v>
      </c>
      <c r="BA264" s="103"/>
      <c r="BB264" s="104">
        <v>0</v>
      </c>
      <c r="BC264" s="16" t="s">
        <v>1807</v>
      </c>
      <c r="BD264" s="16" t="s">
        <v>2015</v>
      </c>
      <c r="BE264" s="103"/>
      <c r="BF264" s="16" t="s">
        <v>445</v>
      </c>
      <c r="BG264" s="16" t="s">
        <v>445</v>
      </c>
      <c r="BH264" s="16" t="s">
        <v>446</v>
      </c>
      <c r="BI264" s="16" t="s">
        <v>1570</v>
      </c>
      <c r="BJ264" s="16" t="s">
        <v>1569</v>
      </c>
      <c r="BK264" s="16">
        <v>0</v>
      </c>
      <c r="BL264" s="16"/>
      <c r="BM264" s="12">
        <v>740360</v>
      </c>
      <c r="BN264" s="18">
        <v>5510410001</v>
      </c>
    </row>
    <row r="265" spans="1:66" ht="102">
      <c r="A265" s="18">
        <v>252</v>
      </c>
      <c r="B265" s="105">
        <v>44922</v>
      </c>
      <c r="C265" s="16" t="s">
        <v>1032</v>
      </c>
      <c r="D265" s="16" t="s">
        <v>79</v>
      </c>
      <c r="E265" s="91" t="s">
        <v>888</v>
      </c>
      <c r="F265" s="16" t="s">
        <v>1944</v>
      </c>
      <c r="G265" s="17" t="s">
        <v>1973</v>
      </c>
      <c r="H265" s="12" t="s">
        <v>1781</v>
      </c>
      <c r="I265" s="12">
        <v>10</v>
      </c>
      <c r="J265" s="19">
        <f t="shared" si="20"/>
        <v>229.17999999999998</v>
      </c>
      <c r="K265" s="20">
        <v>256.6816</v>
      </c>
      <c r="L265" s="144">
        <f t="shared" si="19"/>
        <v>2291.7999999999997</v>
      </c>
      <c r="M265" s="107"/>
      <c r="N265" s="144">
        <f t="shared" si="18"/>
        <v>2566.816</v>
      </c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23">
        <v>10</v>
      </c>
      <c r="AQ265" s="23">
        <v>2566.8</v>
      </c>
      <c r="AR265" s="103"/>
      <c r="AS265" s="103"/>
      <c r="AT265" s="103"/>
      <c r="AU265" s="103"/>
      <c r="AV265" s="103"/>
      <c r="AW265" s="103"/>
      <c r="AX265" s="24" t="s">
        <v>2109</v>
      </c>
      <c r="AY265" s="17" t="s">
        <v>278</v>
      </c>
      <c r="AZ265" s="10" t="s">
        <v>2047</v>
      </c>
      <c r="BA265" s="103"/>
      <c r="BB265" s="104">
        <v>0</v>
      </c>
      <c r="BC265" s="16" t="s">
        <v>1807</v>
      </c>
      <c r="BD265" s="16" t="s">
        <v>2014</v>
      </c>
      <c r="BE265" s="103"/>
      <c r="BF265" s="16" t="s">
        <v>445</v>
      </c>
      <c r="BG265" s="16" t="s">
        <v>445</v>
      </c>
      <c r="BH265" s="16" t="s">
        <v>446</v>
      </c>
      <c r="BI265" s="16" t="s">
        <v>1570</v>
      </c>
      <c r="BJ265" s="16" t="s">
        <v>1569</v>
      </c>
      <c r="BK265" s="16">
        <v>0</v>
      </c>
      <c r="BL265" s="16"/>
      <c r="BM265" s="12">
        <v>740360</v>
      </c>
      <c r="BN265" s="18">
        <v>5510410001</v>
      </c>
    </row>
    <row r="266" spans="1:66" ht="63.75">
      <c r="A266" s="18">
        <v>253</v>
      </c>
      <c r="B266" s="105">
        <v>44922</v>
      </c>
      <c r="C266" s="16" t="s">
        <v>1033</v>
      </c>
      <c r="D266" s="16" t="s">
        <v>80</v>
      </c>
      <c r="E266" s="92" t="s">
        <v>1945</v>
      </c>
      <c r="F266" s="16" t="s">
        <v>1945</v>
      </c>
      <c r="G266" s="17" t="s">
        <v>1973</v>
      </c>
      <c r="H266" s="12" t="s">
        <v>1781</v>
      </c>
      <c r="I266" s="12">
        <v>10</v>
      </c>
      <c r="J266" s="19">
        <f t="shared" si="20"/>
        <v>116.52999999999999</v>
      </c>
      <c r="K266" s="20">
        <v>130.5136</v>
      </c>
      <c r="L266" s="144">
        <f t="shared" si="19"/>
        <v>1165.3</v>
      </c>
      <c r="M266" s="107"/>
      <c r="N266" s="144">
        <f t="shared" si="18"/>
        <v>1305.136</v>
      </c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23">
        <v>10</v>
      </c>
      <c r="AQ266" s="23">
        <v>1305.1</v>
      </c>
      <c r="AR266" s="103"/>
      <c r="AS266" s="103"/>
      <c r="AT266" s="103"/>
      <c r="AU266" s="103"/>
      <c r="AV266" s="103"/>
      <c r="AW266" s="103"/>
      <c r="AX266" s="24" t="s">
        <v>2109</v>
      </c>
      <c r="AY266" s="17" t="s">
        <v>278</v>
      </c>
      <c r="AZ266" s="10" t="s">
        <v>2047</v>
      </c>
      <c r="BA266" s="103"/>
      <c r="BB266" s="104">
        <v>0</v>
      </c>
      <c r="BC266" s="16" t="s">
        <v>1807</v>
      </c>
      <c r="BD266" s="16" t="s">
        <v>2014</v>
      </c>
      <c r="BE266" s="103"/>
      <c r="BF266" s="16" t="s">
        <v>445</v>
      </c>
      <c r="BG266" s="16" t="s">
        <v>445</v>
      </c>
      <c r="BH266" s="16" t="s">
        <v>446</v>
      </c>
      <c r="BI266" s="16" t="s">
        <v>1570</v>
      </c>
      <c r="BJ266" s="16" t="s">
        <v>1569</v>
      </c>
      <c r="BK266" s="16">
        <v>0</v>
      </c>
      <c r="BL266" s="16"/>
      <c r="BM266" s="12">
        <v>740360</v>
      </c>
      <c r="BN266" s="18">
        <v>5510410001</v>
      </c>
    </row>
    <row r="267" spans="1:66" ht="127.5" customHeight="1">
      <c r="A267" s="18">
        <v>254</v>
      </c>
      <c r="B267" s="102" t="s">
        <v>533</v>
      </c>
      <c r="C267" s="16" t="s">
        <v>1034</v>
      </c>
      <c r="D267" s="16" t="s">
        <v>81</v>
      </c>
      <c r="E267" s="91" t="s">
        <v>889</v>
      </c>
      <c r="F267" s="16" t="s">
        <v>488</v>
      </c>
      <c r="G267" s="17" t="s">
        <v>1973</v>
      </c>
      <c r="H267" s="12" t="s">
        <v>1781</v>
      </c>
      <c r="I267" s="12">
        <v>18</v>
      </c>
      <c r="J267" s="19">
        <f t="shared" si="20"/>
        <v>697.02</v>
      </c>
      <c r="K267" s="20">
        <v>780.6624</v>
      </c>
      <c r="L267" s="144">
        <f t="shared" si="19"/>
        <v>12546.36</v>
      </c>
      <c r="M267" s="107"/>
      <c r="N267" s="144">
        <f t="shared" si="18"/>
        <v>14051.923200000001</v>
      </c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23">
        <v>18</v>
      </c>
      <c r="AQ267" s="23">
        <v>14051.9</v>
      </c>
      <c r="AR267" s="103"/>
      <c r="AS267" s="103"/>
      <c r="AT267" s="103"/>
      <c r="AU267" s="103"/>
      <c r="AV267" s="103"/>
      <c r="AW267" s="103"/>
      <c r="AX267" s="53" t="s">
        <v>114</v>
      </c>
      <c r="AY267" s="17" t="s">
        <v>278</v>
      </c>
      <c r="AZ267" s="10" t="s">
        <v>2047</v>
      </c>
      <c r="BA267" s="103"/>
      <c r="BB267" s="104">
        <v>0</v>
      </c>
      <c r="BC267" s="16" t="s">
        <v>1807</v>
      </c>
      <c r="BD267" s="16" t="s">
        <v>2014</v>
      </c>
      <c r="BE267" s="103"/>
      <c r="BF267" s="16" t="s">
        <v>445</v>
      </c>
      <c r="BG267" s="16" t="s">
        <v>445</v>
      </c>
      <c r="BH267" s="16" t="s">
        <v>446</v>
      </c>
      <c r="BI267" s="16" t="s">
        <v>1570</v>
      </c>
      <c r="BJ267" s="16" t="s">
        <v>1569</v>
      </c>
      <c r="BK267" s="16">
        <v>0</v>
      </c>
      <c r="BL267" s="16" t="s">
        <v>1556</v>
      </c>
      <c r="BM267" s="12">
        <v>740360</v>
      </c>
      <c r="BN267" s="18">
        <v>5510410001</v>
      </c>
    </row>
    <row r="268" spans="1:66" ht="63.75">
      <c r="A268" s="18">
        <v>255</v>
      </c>
      <c r="B268" s="102" t="s">
        <v>536</v>
      </c>
      <c r="C268" s="16" t="s">
        <v>1035</v>
      </c>
      <c r="D268" s="16" t="s">
        <v>82</v>
      </c>
      <c r="E268" s="91" t="s">
        <v>890</v>
      </c>
      <c r="F268" s="16" t="s">
        <v>489</v>
      </c>
      <c r="G268" s="17" t="s">
        <v>1973</v>
      </c>
      <c r="H268" s="12" t="s">
        <v>1781</v>
      </c>
      <c r="I268" s="12">
        <v>30</v>
      </c>
      <c r="J268" s="19">
        <f t="shared" si="20"/>
        <v>7902.65</v>
      </c>
      <c r="K268" s="20">
        <v>8850.968</v>
      </c>
      <c r="L268" s="144">
        <f t="shared" si="19"/>
        <v>237079.5</v>
      </c>
      <c r="M268" s="107"/>
      <c r="N268" s="144">
        <f t="shared" si="18"/>
        <v>265529.04000000004</v>
      </c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23">
        <v>30</v>
      </c>
      <c r="AQ268" s="23">
        <v>265529</v>
      </c>
      <c r="AR268" s="103"/>
      <c r="AS268" s="103"/>
      <c r="AT268" s="103"/>
      <c r="AU268" s="103"/>
      <c r="AV268" s="103"/>
      <c r="AW268" s="103"/>
      <c r="AX268" s="53" t="s">
        <v>114</v>
      </c>
      <c r="AY268" s="17" t="s">
        <v>278</v>
      </c>
      <c r="AZ268" s="10" t="s">
        <v>2047</v>
      </c>
      <c r="BA268" s="103"/>
      <c r="BB268" s="104">
        <v>0</v>
      </c>
      <c r="BC268" s="16" t="s">
        <v>1807</v>
      </c>
      <c r="BD268" s="16" t="s">
        <v>2014</v>
      </c>
      <c r="BE268" s="103"/>
      <c r="BF268" s="16" t="s">
        <v>445</v>
      </c>
      <c r="BG268" s="16" t="s">
        <v>445</v>
      </c>
      <c r="BH268" s="16" t="s">
        <v>446</v>
      </c>
      <c r="BI268" s="16" t="s">
        <v>1570</v>
      </c>
      <c r="BJ268" s="16" t="s">
        <v>1569</v>
      </c>
      <c r="BK268" s="16">
        <v>0</v>
      </c>
      <c r="BL268" s="16"/>
      <c r="BM268" s="12">
        <v>740360</v>
      </c>
      <c r="BN268" s="18">
        <v>5510410001</v>
      </c>
    </row>
    <row r="269" spans="1:66" ht="63.75">
      <c r="A269" s="18">
        <v>256</v>
      </c>
      <c r="B269" s="102" t="s">
        <v>536</v>
      </c>
      <c r="C269" s="16" t="s">
        <v>1036</v>
      </c>
      <c r="D269" s="16" t="s">
        <v>83</v>
      </c>
      <c r="E269" s="92" t="s">
        <v>490</v>
      </c>
      <c r="F269" s="16" t="s">
        <v>490</v>
      </c>
      <c r="G269" s="17" t="s">
        <v>1973</v>
      </c>
      <c r="H269" s="12" t="s">
        <v>1781</v>
      </c>
      <c r="I269" s="12">
        <v>18</v>
      </c>
      <c r="J269" s="19">
        <f t="shared" si="20"/>
        <v>2278.7599999999998</v>
      </c>
      <c r="K269" s="20">
        <v>2552.2112</v>
      </c>
      <c r="L269" s="144">
        <f t="shared" si="19"/>
        <v>41017.67999999999</v>
      </c>
      <c r="M269" s="107"/>
      <c r="N269" s="144">
        <f t="shared" si="18"/>
        <v>45939.8016</v>
      </c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23">
        <v>18</v>
      </c>
      <c r="AQ269" s="23">
        <v>45939.8</v>
      </c>
      <c r="AR269" s="103"/>
      <c r="AS269" s="103"/>
      <c r="AT269" s="103"/>
      <c r="AU269" s="103"/>
      <c r="AV269" s="103"/>
      <c r="AW269" s="103"/>
      <c r="AX269" s="53" t="s">
        <v>114</v>
      </c>
      <c r="AY269" s="17" t="s">
        <v>278</v>
      </c>
      <c r="AZ269" s="10" t="s">
        <v>2047</v>
      </c>
      <c r="BA269" s="103"/>
      <c r="BB269" s="104">
        <v>0</v>
      </c>
      <c r="BC269" s="16" t="s">
        <v>1807</v>
      </c>
      <c r="BD269" s="16" t="s">
        <v>924</v>
      </c>
      <c r="BE269" s="103"/>
      <c r="BF269" s="16" t="s">
        <v>445</v>
      </c>
      <c r="BG269" s="16" t="s">
        <v>445</v>
      </c>
      <c r="BH269" s="16" t="s">
        <v>446</v>
      </c>
      <c r="BI269" s="16" t="s">
        <v>1570</v>
      </c>
      <c r="BJ269" s="16" t="s">
        <v>1569</v>
      </c>
      <c r="BK269" s="16">
        <v>0</v>
      </c>
      <c r="BL269" s="16"/>
      <c r="BM269" s="12">
        <v>740360</v>
      </c>
      <c r="BN269" s="18">
        <v>5510410001</v>
      </c>
    </row>
    <row r="270" spans="1:66" ht="178.5" customHeight="1">
      <c r="A270" s="18">
        <v>257</v>
      </c>
      <c r="B270" s="102" t="s">
        <v>537</v>
      </c>
      <c r="C270" s="16" t="s">
        <v>1037</v>
      </c>
      <c r="D270" s="16" t="s">
        <v>84</v>
      </c>
      <c r="E270" s="91" t="s">
        <v>891</v>
      </c>
      <c r="F270" s="16" t="s">
        <v>14</v>
      </c>
      <c r="G270" s="17" t="s">
        <v>1973</v>
      </c>
      <c r="H270" s="12" t="s">
        <v>1781</v>
      </c>
      <c r="I270" s="12">
        <v>8</v>
      </c>
      <c r="J270" s="19">
        <f t="shared" si="20"/>
        <v>11599.999999999998</v>
      </c>
      <c r="K270" s="20">
        <v>12992</v>
      </c>
      <c r="L270" s="140">
        <f t="shared" si="19"/>
        <v>92799.99999999999</v>
      </c>
      <c r="M270" s="103"/>
      <c r="N270" s="144">
        <f aca="true" t="shared" si="21" ref="N270:N333">L270*1.12</f>
        <v>103936</v>
      </c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6">
        <v>8</v>
      </c>
      <c r="AQ270" s="16">
        <v>103936</v>
      </c>
      <c r="AR270" s="103"/>
      <c r="AS270" s="103"/>
      <c r="AT270" s="103"/>
      <c r="AU270" s="103"/>
      <c r="AV270" s="103"/>
      <c r="AW270" s="103"/>
      <c r="AX270" s="24" t="s">
        <v>115</v>
      </c>
      <c r="AY270" s="17" t="s">
        <v>278</v>
      </c>
      <c r="AZ270" s="10" t="s">
        <v>2047</v>
      </c>
      <c r="BA270" s="103"/>
      <c r="BB270" s="104">
        <v>0</v>
      </c>
      <c r="BC270" s="16" t="s">
        <v>1807</v>
      </c>
      <c r="BD270" s="16" t="s">
        <v>925</v>
      </c>
      <c r="BE270" s="103"/>
      <c r="BF270" s="16" t="s">
        <v>445</v>
      </c>
      <c r="BG270" s="16" t="s">
        <v>445</v>
      </c>
      <c r="BH270" s="16" t="s">
        <v>446</v>
      </c>
      <c r="BI270" s="16" t="s">
        <v>1570</v>
      </c>
      <c r="BJ270" s="16" t="s">
        <v>1569</v>
      </c>
      <c r="BK270" s="16">
        <v>0</v>
      </c>
      <c r="BL270" s="16"/>
      <c r="BM270" s="12">
        <v>740360</v>
      </c>
      <c r="BN270" s="18">
        <v>5510410001</v>
      </c>
    </row>
    <row r="271" spans="1:66" ht="178.5" customHeight="1">
      <c r="A271" s="18">
        <v>258</v>
      </c>
      <c r="B271" s="102" t="s">
        <v>537</v>
      </c>
      <c r="C271" s="16" t="s">
        <v>1038</v>
      </c>
      <c r="D271" s="16" t="s">
        <v>85</v>
      </c>
      <c r="E271" s="91" t="s">
        <v>892</v>
      </c>
      <c r="F271" s="16" t="s">
        <v>2168</v>
      </c>
      <c r="G271" s="17" t="s">
        <v>1973</v>
      </c>
      <c r="H271" s="12" t="s">
        <v>1781</v>
      </c>
      <c r="I271" s="12">
        <v>30</v>
      </c>
      <c r="J271" s="19">
        <f t="shared" si="20"/>
        <v>6299.999999999999</v>
      </c>
      <c r="K271" s="20">
        <v>7056</v>
      </c>
      <c r="L271" s="140">
        <f t="shared" si="19"/>
        <v>188999.99999999997</v>
      </c>
      <c r="M271" s="103"/>
      <c r="N271" s="144">
        <f t="shared" si="21"/>
        <v>211680</v>
      </c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6">
        <v>30</v>
      </c>
      <c r="AQ271" s="16">
        <v>211680</v>
      </c>
      <c r="AR271" s="103"/>
      <c r="AS271" s="103"/>
      <c r="AT271" s="103"/>
      <c r="AU271" s="103"/>
      <c r="AV271" s="103"/>
      <c r="AW271" s="103"/>
      <c r="AX271" s="24" t="s">
        <v>115</v>
      </c>
      <c r="AY271" s="17" t="s">
        <v>278</v>
      </c>
      <c r="AZ271" s="10" t="s">
        <v>2047</v>
      </c>
      <c r="BA271" s="103"/>
      <c r="BB271" s="104">
        <v>0</v>
      </c>
      <c r="BC271" s="16" t="s">
        <v>1807</v>
      </c>
      <c r="BD271" s="16" t="s">
        <v>925</v>
      </c>
      <c r="BE271" s="103"/>
      <c r="BF271" s="16" t="s">
        <v>445</v>
      </c>
      <c r="BG271" s="16" t="s">
        <v>445</v>
      </c>
      <c r="BH271" s="16" t="s">
        <v>446</v>
      </c>
      <c r="BI271" s="16" t="s">
        <v>1570</v>
      </c>
      <c r="BJ271" s="16" t="s">
        <v>1569</v>
      </c>
      <c r="BK271" s="16">
        <v>0</v>
      </c>
      <c r="BL271" s="16"/>
      <c r="BM271" s="12">
        <v>740360</v>
      </c>
      <c r="BN271" s="18">
        <v>5510410001</v>
      </c>
    </row>
    <row r="272" spans="1:66" ht="178.5">
      <c r="A272" s="18">
        <v>259</v>
      </c>
      <c r="B272" s="102" t="s">
        <v>537</v>
      </c>
      <c r="C272" s="16" t="s">
        <v>1039</v>
      </c>
      <c r="D272" s="16" t="s">
        <v>86</v>
      </c>
      <c r="E272" s="91" t="s">
        <v>893</v>
      </c>
      <c r="F272" s="16" t="s">
        <v>1098</v>
      </c>
      <c r="G272" s="17" t="s">
        <v>1973</v>
      </c>
      <c r="H272" s="12" t="s">
        <v>1781</v>
      </c>
      <c r="I272" s="12">
        <v>15</v>
      </c>
      <c r="J272" s="19">
        <f t="shared" si="20"/>
        <v>16400</v>
      </c>
      <c r="K272" s="20">
        <v>18368</v>
      </c>
      <c r="L272" s="140">
        <f t="shared" si="19"/>
        <v>246000</v>
      </c>
      <c r="M272" s="103"/>
      <c r="N272" s="144">
        <f t="shared" si="21"/>
        <v>275520</v>
      </c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6">
        <v>15</v>
      </c>
      <c r="AQ272" s="16">
        <v>275520</v>
      </c>
      <c r="AR272" s="103"/>
      <c r="AS272" s="103"/>
      <c r="AT272" s="103"/>
      <c r="AU272" s="103"/>
      <c r="AV272" s="103"/>
      <c r="AW272" s="103"/>
      <c r="AX272" s="24" t="s">
        <v>115</v>
      </c>
      <c r="AY272" s="17" t="s">
        <v>278</v>
      </c>
      <c r="AZ272" s="10" t="s">
        <v>2047</v>
      </c>
      <c r="BA272" s="103"/>
      <c r="BB272" s="104">
        <v>0</v>
      </c>
      <c r="BC272" s="16" t="s">
        <v>1807</v>
      </c>
      <c r="BD272" s="16" t="s">
        <v>925</v>
      </c>
      <c r="BE272" s="103"/>
      <c r="BF272" s="16" t="s">
        <v>445</v>
      </c>
      <c r="BG272" s="16" t="s">
        <v>445</v>
      </c>
      <c r="BH272" s="16" t="s">
        <v>446</v>
      </c>
      <c r="BI272" s="16" t="s">
        <v>1570</v>
      </c>
      <c r="BJ272" s="16" t="s">
        <v>1569</v>
      </c>
      <c r="BK272" s="16">
        <v>0</v>
      </c>
      <c r="BL272" s="16"/>
      <c r="BM272" s="12">
        <v>740360</v>
      </c>
      <c r="BN272" s="18">
        <v>5510410001</v>
      </c>
    </row>
    <row r="273" spans="1:66" ht="63.75">
      <c r="A273" s="18">
        <v>260</v>
      </c>
      <c r="B273" s="102" t="s">
        <v>538</v>
      </c>
      <c r="C273" s="16" t="s">
        <v>1040</v>
      </c>
      <c r="D273" s="16" t="s">
        <v>87</v>
      </c>
      <c r="E273" s="91" t="s">
        <v>894</v>
      </c>
      <c r="F273" s="16" t="s">
        <v>1099</v>
      </c>
      <c r="G273" s="17" t="s">
        <v>1973</v>
      </c>
      <c r="H273" s="12" t="s">
        <v>1781</v>
      </c>
      <c r="I273" s="12">
        <v>5</v>
      </c>
      <c r="J273" s="19">
        <f t="shared" si="20"/>
        <v>849.9999999999999</v>
      </c>
      <c r="K273" s="20">
        <v>952</v>
      </c>
      <c r="L273" s="140">
        <f t="shared" si="19"/>
        <v>4249.999999999999</v>
      </c>
      <c r="M273" s="103"/>
      <c r="N273" s="144">
        <f t="shared" si="21"/>
        <v>4759.999999999999</v>
      </c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6">
        <v>5</v>
      </c>
      <c r="AQ273" s="16">
        <v>4760</v>
      </c>
      <c r="AR273" s="103"/>
      <c r="AS273" s="103"/>
      <c r="AT273" s="103"/>
      <c r="AU273" s="103"/>
      <c r="AV273" s="103"/>
      <c r="AW273" s="103"/>
      <c r="AX273" s="24" t="s">
        <v>116</v>
      </c>
      <c r="AY273" s="17" t="s">
        <v>278</v>
      </c>
      <c r="AZ273" s="10" t="s">
        <v>2047</v>
      </c>
      <c r="BA273" s="103"/>
      <c r="BB273" s="104">
        <v>0</v>
      </c>
      <c r="BC273" s="16" t="s">
        <v>1807</v>
      </c>
      <c r="BD273" s="16" t="s">
        <v>925</v>
      </c>
      <c r="BE273" s="103"/>
      <c r="BF273" s="16" t="s">
        <v>445</v>
      </c>
      <c r="BG273" s="16" t="s">
        <v>445</v>
      </c>
      <c r="BH273" s="16" t="s">
        <v>446</v>
      </c>
      <c r="BI273" s="16" t="s">
        <v>1570</v>
      </c>
      <c r="BJ273" s="16" t="s">
        <v>1569</v>
      </c>
      <c r="BK273" s="16">
        <v>0</v>
      </c>
      <c r="BL273" s="16"/>
      <c r="BM273" s="12">
        <v>740360</v>
      </c>
      <c r="BN273" s="18">
        <v>5510410001</v>
      </c>
    </row>
    <row r="274" spans="1:66" ht="63.75">
      <c r="A274" s="18">
        <v>261</v>
      </c>
      <c r="B274" s="102" t="s">
        <v>538</v>
      </c>
      <c r="C274" s="16" t="s">
        <v>1041</v>
      </c>
      <c r="D274" s="16" t="s">
        <v>88</v>
      </c>
      <c r="E274" s="92" t="s">
        <v>1100</v>
      </c>
      <c r="F274" s="16" t="s">
        <v>1100</v>
      </c>
      <c r="G274" s="17" t="s">
        <v>1973</v>
      </c>
      <c r="H274" s="12" t="s">
        <v>1781</v>
      </c>
      <c r="I274" s="12">
        <v>5</v>
      </c>
      <c r="J274" s="19">
        <f t="shared" si="20"/>
        <v>699.9999999999999</v>
      </c>
      <c r="K274" s="20">
        <v>784</v>
      </c>
      <c r="L274" s="140">
        <f t="shared" si="19"/>
        <v>3499.9999999999995</v>
      </c>
      <c r="M274" s="103"/>
      <c r="N274" s="144">
        <f t="shared" si="21"/>
        <v>3920</v>
      </c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6">
        <v>5</v>
      </c>
      <c r="AQ274" s="16">
        <v>3920</v>
      </c>
      <c r="AR274" s="103"/>
      <c r="AS274" s="103"/>
      <c r="AT274" s="103"/>
      <c r="AU274" s="103"/>
      <c r="AV274" s="103"/>
      <c r="AW274" s="103"/>
      <c r="AX274" s="24" t="s">
        <v>116</v>
      </c>
      <c r="AY274" s="17" t="s">
        <v>278</v>
      </c>
      <c r="AZ274" s="10" t="s">
        <v>2047</v>
      </c>
      <c r="BA274" s="103"/>
      <c r="BB274" s="104">
        <v>0</v>
      </c>
      <c r="BC274" s="16" t="s">
        <v>1807</v>
      </c>
      <c r="BD274" s="16" t="s">
        <v>925</v>
      </c>
      <c r="BE274" s="103"/>
      <c r="BF274" s="16" t="s">
        <v>445</v>
      </c>
      <c r="BG274" s="16" t="s">
        <v>445</v>
      </c>
      <c r="BH274" s="16" t="s">
        <v>446</v>
      </c>
      <c r="BI274" s="16" t="s">
        <v>1570</v>
      </c>
      <c r="BJ274" s="16" t="s">
        <v>1569</v>
      </c>
      <c r="BK274" s="16">
        <v>0</v>
      </c>
      <c r="BL274" s="16"/>
      <c r="BM274" s="12">
        <v>740360</v>
      </c>
      <c r="BN274" s="18">
        <v>5510410001</v>
      </c>
    </row>
    <row r="275" spans="1:66" ht="89.25">
      <c r="A275" s="18">
        <v>262</v>
      </c>
      <c r="B275" s="102" t="s">
        <v>539</v>
      </c>
      <c r="C275" s="16" t="s">
        <v>1042</v>
      </c>
      <c r="D275" s="16" t="s">
        <v>89</v>
      </c>
      <c r="E275" s="90" t="s">
        <v>895</v>
      </c>
      <c r="F275" s="16" t="s">
        <v>1101</v>
      </c>
      <c r="G275" s="17" t="s">
        <v>1973</v>
      </c>
      <c r="H275" s="12"/>
      <c r="I275" s="12">
        <v>4</v>
      </c>
      <c r="J275" s="19">
        <f t="shared" si="20"/>
        <v>372.32142857142856</v>
      </c>
      <c r="K275" s="20">
        <v>417</v>
      </c>
      <c r="L275" s="144">
        <f t="shared" si="19"/>
        <v>1489.2857142857142</v>
      </c>
      <c r="M275" s="103"/>
      <c r="N275" s="144">
        <f t="shared" si="21"/>
        <v>1668</v>
      </c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6">
        <v>4</v>
      </c>
      <c r="AQ275" s="16">
        <f>AP275*K275</f>
        <v>1668</v>
      </c>
      <c r="AR275" s="103"/>
      <c r="AS275" s="103"/>
      <c r="AT275" s="103"/>
      <c r="AU275" s="103"/>
      <c r="AV275" s="103"/>
      <c r="AW275" s="103"/>
      <c r="AX275" s="24" t="s">
        <v>116</v>
      </c>
      <c r="AY275" s="17" t="s">
        <v>278</v>
      </c>
      <c r="AZ275" s="10" t="s">
        <v>2047</v>
      </c>
      <c r="BA275" s="103"/>
      <c r="BB275" s="104">
        <v>0</v>
      </c>
      <c r="BC275" s="16" t="s">
        <v>1807</v>
      </c>
      <c r="BD275" s="16" t="s">
        <v>925</v>
      </c>
      <c r="BE275" s="103"/>
      <c r="BF275" s="16" t="s">
        <v>445</v>
      </c>
      <c r="BG275" s="16" t="s">
        <v>445</v>
      </c>
      <c r="BH275" s="16" t="s">
        <v>446</v>
      </c>
      <c r="BI275" s="16" t="s">
        <v>1574</v>
      </c>
      <c r="BJ275" s="16" t="s">
        <v>1569</v>
      </c>
      <c r="BK275" s="16">
        <v>75</v>
      </c>
      <c r="BL275" s="16"/>
      <c r="BM275" s="12">
        <v>740360</v>
      </c>
      <c r="BN275" s="18">
        <v>5510410001</v>
      </c>
    </row>
    <row r="276" spans="1:66" ht="89.25">
      <c r="A276" s="18">
        <v>263</v>
      </c>
      <c r="B276" s="102" t="s">
        <v>539</v>
      </c>
      <c r="C276" s="16" t="s">
        <v>1043</v>
      </c>
      <c r="D276" s="16" t="s">
        <v>90</v>
      </c>
      <c r="E276" s="90" t="s">
        <v>895</v>
      </c>
      <c r="F276" s="16" t="s">
        <v>1101</v>
      </c>
      <c r="G276" s="17" t="s">
        <v>1973</v>
      </c>
      <c r="H276" s="12" t="s">
        <v>1637</v>
      </c>
      <c r="I276" s="12">
        <v>4</v>
      </c>
      <c r="J276" s="19">
        <f t="shared" si="20"/>
        <v>372.29999999999995</v>
      </c>
      <c r="K276" s="20">
        <v>416.976</v>
      </c>
      <c r="L276" s="144">
        <f t="shared" si="19"/>
        <v>1489.1999999999998</v>
      </c>
      <c r="M276" s="103"/>
      <c r="N276" s="144">
        <f t="shared" si="21"/>
        <v>1667.904</v>
      </c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6">
        <v>4</v>
      </c>
      <c r="AQ276" s="23">
        <v>1667.9</v>
      </c>
      <c r="AR276" s="103"/>
      <c r="AS276" s="103"/>
      <c r="AT276" s="103"/>
      <c r="AU276" s="103"/>
      <c r="AV276" s="103"/>
      <c r="AW276" s="103"/>
      <c r="AX276" s="24" t="s">
        <v>116</v>
      </c>
      <c r="AY276" s="17" t="s">
        <v>278</v>
      </c>
      <c r="AZ276" s="10" t="s">
        <v>2047</v>
      </c>
      <c r="BA276" s="103"/>
      <c r="BB276" s="104">
        <v>0</v>
      </c>
      <c r="BC276" s="16" t="s">
        <v>1807</v>
      </c>
      <c r="BD276" s="16" t="s">
        <v>925</v>
      </c>
      <c r="BE276" s="103"/>
      <c r="BF276" s="16" t="s">
        <v>445</v>
      </c>
      <c r="BG276" s="16" t="s">
        <v>445</v>
      </c>
      <c r="BH276" s="16" t="s">
        <v>446</v>
      </c>
      <c r="BI276" s="16" t="s">
        <v>1574</v>
      </c>
      <c r="BJ276" s="16" t="s">
        <v>1569</v>
      </c>
      <c r="BK276" s="16">
        <v>75</v>
      </c>
      <c r="BL276" s="16"/>
      <c r="BM276" s="35" t="s">
        <v>403</v>
      </c>
      <c r="BN276" s="18">
        <v>5510410001</v>
      </c>
    </row>
    <row r="277" spans="1:66" ht="89.25">
      <c r="A277" s="18">
        <v>264</v>
      </c>
      <c r="B277" s="102" t="s">
        <v>539</v>
      </c>
      <c r="C277" s="16" t="s">
        <v>1044</v>
      </c>
      <c r="D277" s="16" t="s">
        <v>91</v>
      </c>
      <c r="E277" s="90" t="s">
        <v>896</v>
      </c>
      <c r="F277" s="16" t="s">
        <v>1101</v>
      </c>
      <c r="G277" s="17" t="s">
        <v>1973</v>
      </c>
      <c r="H277" s="12" t="s">
        <v>1637</v>
      </c>
      <c r="I277" s="12">
        <v>6</v>
      </c>
      <c r="J277" s="19">
        <f t="shared" si="20"/>
        <v>554.2199999999999</v>
      </c>
      <c r="K277" s="20">
        <v>620.7264</v>
      </c>
      <c r="L277" s="144">
        <f t="shared" si="19"/>
        <v>3325.3199999999997</v>
      </c>
      <c r="M277" s="107"/>
      <c r="N277" s="144">
        <f t="shared" si="21"/>
        <v>3724.3584</v>
      </c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23">
        <v>6</v>
      </c>
      <c r="AQ277" s="23">
        <v>3724.4</v>
      </c>
      <c r="AR277" s="103"/>
      <c r="AS277" s="103"/>
      <c r="AT277" s="103"/>
      <c r="AU277" s="103"/>
      <c r="AV277" s="103"/>
      <c r="AW277" s="103"/>
      <c r="AX277" s="24" t="s">
        <v>116</v>
      </c>
      <c r="AY277" s="17" t="s">
        <v>278</v>
      </c>
      <c r="AZ277" s="10" t="s">
        <v>2047</v>
      </c>
      <c r="BA277" s="103"/>
      <c r="BB277" s="104">
        <v>0</v>
      </c>
      <c r="BC277" s="16" t="s">
        <v>1807</v>
      </c>
      <c r="BD277" s="16" t="s">
        <v>925</v>
      </c>
      <c r="BE277" s="103"/>
      <c r="BF277" s="16" t="s">
        <v>445</v>
      </c>
      <c r="BG277" s="16" t="s">
        <v>445</v>
      </c>
      <c r="BH277" s="16" t="s">
        <v>446</v>
      </c>
      <c r="BI277" s="16" t="s">
        <v>1574</v>
      </c>
      <c r="BJ277" s="16" t="s">
        <v>1569</v>
      </c>
      <c r="BK277" s="16">
        <v>75</v>
      </c>
      <c r="BL277" s="16"/>
      <c r="BM277" s="35" t="s">
        <v>403</v>
      </c>
      <c r="BN277" s="18">
        <v>5510410001</v>
      </c>
    </row>
    <row r="278" spans="1:66" ht="89.25">
      <c r="A278" s="18">
        <v>265</v>
      </c>
      <c r="B278" s="102" t="s">
        <v>539</v>
      </c>
      <c r="C278" s="16" t="s">
        <v>1045</v>
      </c>
      <c r="D278" s="16" t="s">
        <v>92</v>
      </c>
      <c r="E278" s="90" t="s">
        <v>896</v>
      </c>
      <c r="F278" s="16" t="s">
        <v>1101</v>
      </c>
      <c r="G278" s="17" t="s">
        <v>1973</v>
      </c>
      <c r="H278" s="12" t="s">
        <v>1637</v>
      </c>
      <c r="I278" s="12">
        <v>6</v>
      </c>
      <c r="J278" s="19">
        <f t="shared" si="20"/>
        <v>554.2199999999999</v>
      </c>
      <c r="K278" s="20">
        <v>620.7264</v>
      </c>
      <c r="L278" s="144">
        <f t="shared" si="19"/>
        <v>3325.3199999999997</v>
      </c>
      <c r="M278" s="107"/>
      <c r="N278" s="144">
        <f t="shared" si="21"/>
        <v>3724.3584</v>
      </c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23">
        <v>6</v>
      </c>
      <c r="AQ278" s="23">
        <v>3724.4</v>
      </c>
      <c r="AR278" s="103"/>
      <c r="AS278" s="103"/>
      <c r="AT278" s="103"/>
      <c r="AU278" s="103"/>
      <c r="AV278" s="103"/>
      <c r="AW278" s="103"/>
      <c r="AX278" s="24" t="s">
        <v>116</v>
      </c>
      <c r="AY278" s="17" t="s">
        <v>278</v>
      </c>
      <c r="AZ278" s="10" t="s">
        <v>2047</v>
      </c>
      <c r="BA278" s="103"/>
      <c r="BB278" s="104">
        <v>0</v>
      </c>
      <c r="BC278" s="16" t="s">
        <v>1807</v>
      </c>
      <c r="BD278" s="16" t="s">
        <v>925</v>
      </c>
      <c r="BE278" s="103"/>
      <c r="BF278" s="16" t="s">
        <v>445</v>
      </c>
      <c r="BG278" s="16" t="s">
        <v>445</v>
      </c>
      <c r="BH278" s="16" t="s">
        <v>446</v>
      </c>
      <c r="BI278" s="16" t="s">
        <v>1574</v>
      </c>
      <c r="BJ278" s="16" t="s">
        <v>1569</v>
      </c>
      <c r="BK278" s="16">
        <v>75</v>
      </c>
      <c r="BL278" s="16"/>
      <c r="BM278" s="35" t="s">
        <v>403</v>
      </c>
      <c r="BN278" s="18">
        <v>5510410001</v>
      </c>
    </row>
    <row r="279" spans="1:66" ht="89.25">
      <c r="A279" s="18">
        <v>266</v>
      </c>
      <c r="B279" s="102" t="s">
        <v>539</v>
      </c>
      <c r="C279" s="16" t="s">
        <v>1046</v>
      </c>
      <c r="D279" s="16" t="s">
        <v>1932</v>
      </c>
      <c r="E279" s="90" t="s">
        <v>896</v>
      </c>
      <c r="F279" s="16" t="s">
        <v>1101</v>
      </c>
      <c r="G279" s="17" t="s">
        <v>1973</v>
      </c>
      <c r="H279" s="12" t="s">
        <v>1637</v>
      </c>
      <c r="I279" s="12">
        <v>4</v>
      </c>
      <c r="J279" s="19">
        <f t="shared" si="20"/>
        <v>554.2199999999999</v>
      </c>
      <c r="K279" s="20">
        <v>620.7264</v>
      </c>
      <c r="L279" s="144">
        <f t="shared" si="19"/>
        <v>2216.8799999999997</v>
      </c>
      <c r="M279" s="107"/>
      <c r="N279" s="144">
        <f t="shared" si="21"/>
        <v>2482.9056</v>
      </c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23">
        <v>4</v>
      </c>
      <c r="AQ279" s="23">
        <v>2482.9</v>
      </c>
      <c r="AR279" s="103"/>
      <c r="AS279" s="103"/>
      <c r="AT279" s="103"/>
      <c r="AU279" s="103"/>
      <c r="AV279" s="103"/>
      <c r="AW279" s="103"/>
      <c r="AX279" s="24" t="s">
        <v>116</v>
      </c>
      <c r="AY279" s="17" t="s">
        <v>278</v>
      </c>
      <c r="AZ279" s="10" t="s">
        <v>2047</v>
      </c>
      <c r="BA279" s="103"/>
      <c r="BB279" s="104">
        <v>0</v>
      </c>
      <c r="BC279" s="16" t="s">
        <v>1807</v>
      </c>
      <c r="BD279" s="16" t="s">
        <v>925</v>
      </c>
      <c r="BE279" s="103"/>
      <c r="BF279" s="16" t="s">
        <v>445</v>
      </c>
      <c r="BG279" s="16" t="s">
        <v>445</v>
      </c>
      <c r="BH279" s="16" t="s">
        <v>446</v>
      </c>
      <c r="BI279" s="16" t="s">
        <v>1574</v>
      </c>
      <c r="BJ279" s="16" t="s">
        <v>1569</v>
      </c>
      <c r="BK279" s="16">
        <v>75</v>
      </c>
      <c r="BL279" s="16"/>
      <c r="BM279" s="35" t="s">
        <v>403</v>
      </c>
      <c r="BN279" s="18">
        <v>5510410001</v>
      </c>
    </row>
    <row r="280" spans="1:66" ht="89.25">
      <c r="A280" s="18">
        <v>267</v>
      </c>
      <c r="B280" s="102" t="s">
        <v>539</v>
      </c>
      <c r="C280" s="16" t="s">
        <v>1047</v>
      </c>
      <c r="D280" s="16" t="s">
        <v>1933</v>
      </c>
      <c r="E280" s="90" t="s">
        <v>896</v>
      </c>
      <c r="F280" s="16" t="s">
        <v>1101</v>
      </c>
      <c r="G280" s="17" t="s">
        <v>1973</v>
      </c>
      <c r="H280" s="12" t="s">
        <v>1637</v>
      </c>
      <c r="I280" s="12">
        <v>4</v>
      </c>
      <c r="J280" s="19">
        <f t="shared" si="20"/>
        <v>554.2199999999999</v>
      </c>
      <c r="K280" s="20">
        <v>620.7264</v>
      </c>
      <c r="L280" s="144">
        <f t="shared" si="19"/>
        <v>2216.8799999999997</v>
      </c>
      <c r="M280" s="107"/>
      <c r="N280" s="144">
        <f t="shared" si="21"/>
        <v>2482.9056</v>
      </c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23">
        <v>4</v>
      </c>
      <c r="AQ280" s="23">
        <v>2482.9</v>
      </c>
      <c r="AR280" s="103"/>
      <c r="AS280" s="103"/>
      <c r="AT280" s="103"/>
      <c r="AU280" s="103"/>
      <c r="AV280" s="103"/>
      <c r="AW280" s="103"/>
      <c r="AX280" s="24" t="s">
        <v>116</v>
      </c>
      <c r="AY280" s="17" t="s">
        <v>278</v>
      </c>
      <c r="AZ280" s="10" t="s">
        <v>2047</v>
      </c>
      <c r="BA280" s="103"/>
      <c r="BB280" s="104">
        <v>0</v>
      </c>
      <c r="BC280" s="16" t="s">
        <v>1807</v>
      </c>
      <c r="BD280" s="16" t="s">
        <v>925</v>
      </c>
      <c r="BE280" s="103"/>
      <c r="BF280" s="16" t="s">
        <v>445</v>
      </c>
      <c r="BG280" s="16" t="s">
        <v>445</v>
      </c>
      <c r="BH280" s="16" t="s">
        <v>446</v>
      </c>
      <c r="BI280" s="16" t="s">
        <v>1574</v>
      </c>
      <c r="BJ280" s="16" t="s">
        <v>1569</v>
      </c>
      <c r="BK280" s="16">
        <v>75</v>
      </c>
      <c r="BL280" s="16"/>
      <c r="BM280" s="35" t="s">
        <v>403</v>
      </c>
      <c r="BN280" s="18">
        <v>5510410001</v>
      </c>
    </row>
    <row r="281" spans="1:66" ht="63.75">
      <c r="A281" s="18">
        <v>268</v>
      </c>
      <c r="B281" s="102" t="s">
        <v>540</v>
      </c>
      <c r="C281" s="16" t="s">
        <v>1048</v>
      </c>
      <c r="D281" s="16" t="s">
        <v>1934</v>
      </c>
      <c r="E281" s="88" t="s">
        <v>897</v>
      </c>
      <c r="F281" s="16" t="s">
        <v>1102</v>
      </c>
      <c r="G281" s="17" t="s">
        <v>1973</v>
      </c>
      <c r="H281" s="12" t="s">
        <v>1781</v>
      </c>
      <c r="I281" s="12">
        <v>10</v>
      </c>
      <c r="J281" s="19">
        <f t="shared" si="20"/>
        <v>315.17999999999995</v>
      </c>
      <c r="K281" s="20">
        <v>353.0016</v>
      </c>
      <c r="L281" s="144">
        <f t="shared" si="19"/>
        <v>3151.7999999999993</v>
      </c>
      <c r="M281" s="107"/>
      <c r="N281" s="144">
        <f t="shared" si="21"/>
        <v>3530.0159999999996</v>
      </c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23">
        <v>10</v>
      </c>
      <c r="AQ281" s="23">
        <v>3530</v>
      </c>
      <c r="AR281" s="103"/>
      <c r="AS281" s="103"/>
      <c r="AT281" s="103"/>
      <c r="AU281" s="103"/>
      <c r="AV281" s="103"/>
      <c r="AW281" s="103"/>
      <c r="AX281" s="24" t="s">
        <v>117</v>
      </c>
      <c r="AY281" s="17" t="s">
        <v>278</v>
      </c>
      <c r="AZ281" s="10" t="s">
        <v>2047</v>
      </c>
      <c r="BA281" s="103"/>
      <c r="BB281" s="104">
        <v>0</v>
      </c>
      <c r="BC281" s="16" t="s">
        <v>1807</v>
      </c>
      <c r="BD281" s="16" t="s">
        <v>925</v>
      </c>
      <c r="BE281" s="103"/>
      <c r="BF281" s="16" t="s">
        <v>445</v>
      </c>
      <c r="BG281" s="16" t="s">
        <v>445</v>
      </c>
      <c r="BH281" s="16" t="s">
        <v>446</v>
      </c>
      <c r="BI281" s="16" t="s">
        <v>1570</v>
      </c>
      <c r="BJ281" s="16" t="s">
        <v>1569</v>
      </c>
      <c r="BK281" s="16">
        <v>0</v>
      </c>
      <c r="BL281" s="16"/>
      <c r="BM281" s="12">
        <v>740360</v>
      </c>
      <c r="BN281" s="18">
        <v>5510410001</v>
      </c>
    </row>
    <row r="282" spans="1:66" ht="63.75">
      <c r="A282" s="18">
        <v>269</v>
      </c>
      <c r="B282" s="102" t="s">
        <v>540</v>
      </c>
      <c r="C282" s="16" t="s">
        <v>1049</v>
      </c>
      <c r="D282" s="16" t="s">
        <v>1819</v>
      </c>
      <c r="E282" s="88" t="s">
        <v>897</v>
      </c>
      <c r="F282" s="16" t="s">
        <v>1102</v>
      </c>
      <c r="G282" s="17" t="s">
        <v>1973</v>
      </c>
      <c r="H282" s="12" t="s">
        <v>1781</v>
      </c>
      <c r="I282" s="12">
        <v>12</v>
      </c>
      <c r="J282" s="19">
        <f t="shared" si="20"/>
        <v>276.78</v>
      </c>
      <c r="K282" s="20">
        <v>309.9936</v>
      </c>
      <c r="L282" s="144">
        <f t="shared" si="19"/>
        <v>3321.3599999999997</v>
      </c>
      <c r="M282" s="107"/>
      <c r="N282" s="144">
        <f t="shared" si="21"/>
        <v>3719.9232</v>
      </c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23">
        <v>12</v>
      </c>
      <c r="AQ282" s="23">
        <v>3719.9</v>
      </c>
      <c r="AR282" s="103"/>
      <c r="AS282" s="103"/>
      <c r="AT282" s="103"/>
      <c r="AU282" s="103"/>
      <c r="AV282" s="103"/>
      <c r="AW282" s="103"/>
      <c r="AX282" s="24" t="s">
        <v>117</v>
      </c>
      <c r="AY282" s="17" t="s">
        <v>278</v>
      </c>
      <c r="AZ282" s="10" t="s">
        <v>2047</v>
      </c>
      <c r="BA282" s="103"/>
      <c r="BB282" s="104">
        <v>0</v>
      </c>
      <c r="BC282" s="16" t="s">
        <v>1807</v>
      </c>
      <c r="BD282" s="16" t="s">
        <v>925</v>
      </c>
      <c r="BE282" s="103"/>
      <c r="BF282" s="16" t="s">
        <v>445</v>
      </c>
      <c r="BG282" s="16" t="s">
        <v>445</v>
      </c>
      <c r="BH282" s="16" t="s">
        <v>446</v>
      </c>
      <c r="BI282" s="16" t="s">
        <v>1570</v>
      </c>
      <c r="BJ282" s="16" t="s">
        <v>1569</v>
      </c>
      <c r="BK282" s="16">
        <v>0</v>
      </c>
      <c r="BL282" s="16"/>
      <c r="BM282" s="12">
        <v>740360</v>
      </c>
      <c r="BN282" s="18">
        <v>5510410001</v>
      </c>
    </row>
    <row r="283" spans="1:66" ht="63.75">
      <c r="A283" s="18">
        <v>270</v>
      </c>
      <c r="B283" s="102" t="s">
        <v>540</v>
      </c>
      <c r="C283" s="16" t="s">
        <v>1050</v>
      </c>
      <c r="D283" s="16" t="s">
        <v>1820</v>
      </c>
      <c r="E283" s="88" t="s">
        <v>897</v>
      </c>
      <c r="F283" s="16" t="s">
        <v>1102</v>
      </c>
      <c r="G283" s="17" t="s">
        <v>1973</v>
      </c>
      <c r="H283" s="12" t="s">
        <v>1781</v>
      </c>
      <c r="I283" s="12">
        <v>10</v>
      </c>
      <c r="J283" s="19">
        <f t="shared" si="20"/>
        <v>369.64</v>
      </c>
      <c r="K283" s="20">
        <v>413.9968</v>
      </c>
      <c r="L283" s="144">
        <f t="shared" si="19"/>
        <v>3696.3999999999996</v>
      </c>
      <c r="M283" s="107"/>
      <c r="N283" s="144">
        <f t="shared" si="21"/>
        <v>4139.968</v>
      </c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23">
        <v>10</v>
      </c>
      <c r="AQ283" s="23">
        <v>4140</v>
      </c>
      <c r="AR283" s="103"/>
      <c r="AS283" s="103"/>
      <c r="AT283" s="103"/>
      <c r="AU283" s="103"/>
      <c r="AV283" s="103"/>
      <c r="AW283" s="103"/>
      <c r="AX283" s="24" t="s">
        <v>117</v>
      </c>
      <c r="AY283" s="17" t="s">
        <v>278</v>
      </c>
      <c r="AZ283" s="10" t="s">
        <v>2047</v>
      </c>
      <c r="BA283" s="103"/>
      <c r="BB283" s="104">
        <v>0</v>
      </c>
      <c r="BC283" s="16" t="s">
        <v>1807</v>
      </c>
      <c r="BD283" s="16" t="s">
        <v>925</v>
      </c>
      <c r="BE283" s="103"/>
      <c r="BF283" s="16" t="s">
        <v>445</v>
      </c>
      <c r="BG283" s="16" t="s">
        <v>445</v>
      </c>
      <c r="BH283" s="16" t="s">
        <v>446</v>
      </c>
      <c r="BI283" s="16" t="s">
        <v>1570</v>
      </c>
      <c r="BJ283" s="16" t="s">
        <v>1569</v>
      </c>
      <c r="BK283" s="16">
        <v>0</v>
      </c>
      <c r="BL283" s="16"/>
      <c r="BM283" s="12">
        <v>740360</v>
      </c>
      <c r="BN283" s="18">
        <v>5510410001</v>
      </c>
    </row>
    <row r="284" spans="1:66" ht="63.75">
      <c r="A284" s="18">
        <v>271</v>
      </c>
      <c r="B284" s="102" t="s">
        <v>540</v>
      </c>
      <c r="C284" s="16" t="s">
        <v>1051</v>
      </c>
      <c r="D284" s="16" t="s">
        <v>1821</v>
      </c>
      <c r="E284" s="88" t="s">
        <v>898</v>
      </c>
      <c r="F284" s="16" t="s">
        <v>1103</v>
      </c>
      <c r="G284" s="17" t="s">
        <v>1973</v>
      </c>
      <c r="H284" s="12" t="s">
        <v>1781</v>
      </c>
      <c r="I284" s="12">
        <v>25</v>
      </c>
      <c r="J284" s="19">
        <f t="shared" si="20"/>
        <v>491.0699999999999</v>
      </c>
      <c r="K284" s="20">
        <v>549.9984</v>
      </c>
      <c r="L284" s="144">
        <f t="shared" si="19"/>
        <v>12276.749999999996</v>
      </c>
      <c r="M284" s="107"/>
      <c r="N284" s="144">
        <f t="shared" si="21"/>
        <v>13749.959999999997</v>
      </c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23">
        <v>25</v>
      </c>
      <c r="AQ284" s="23">
        <v>13750</v>
      </c>
      <c r="AR284" s="103"/>
      <c r="AS284" s="103"/>
      <c r="AT284" s="103"/>
      <c r="AU284" s="103"/>
      <c r="AV284" s="103"/>
      <c r="AW284" s="103"/>
      <c r="AX284" s="24" t="s">
        <v>117</v>
      </c>
      <c r="AY284" s="17" t="s">
        <v>278</v>
      </c>
      <c r="AZ284" s="10" t="s">
        <v>2047</v>
      </c>
      <c r="BA284" s="103"/>
      <c r="BB284" s="104">
        <v>0</v>
      </c>
      <c r="BC284" s="16" t="s">
        <v>1807</v>
      </c>
      <c r="BD284" s="16" t="s">
        <v>925</v>
      </c>
      <c r="BE284" s="103"/>
      <c r="BF284" s="16" t="s">
        <v>445</v>
      </c>
      <c r="BG284" s="16" t="s">
        <v>445</v>
      </c>
      <c r="BH284" s="16" t="s">
        <v>446</v>
      </c>
      <c r="BI284" s="16" t="s">
        <v>1570</v>
      </c>
      <c r="BJ284" s="16" t="s">
        <v>1569</v>
      </c>
      <c r="BK284" s="16">
        <v>0</v>
      </c>
      <c r="BL284" s="16"/>
      <c r="BM284" s="12">
        <v>740360</v>
      </c>
      <c r="BN284" s="18">
        <v>5510410001</v>
      </c>
    </row>
    <row r="285" spans="1:66" ht="63.75">
      <c r="A285" s="18">
        <v>272</v>
      </c>
      <c r="B285" s="102" t="s">
        <v>540</v>
      </c>
      <c r="C285" s="16" t="s">
        <v>1052</v>
      </c>
      <c r="D285" s="16" t="s">
        <v>1822</v>
      </c>
      <c r="E285" s="91" t="s">
        <v>1198</v>
      </c>
      <c r="F285" s="16" t="s">
        <v>1104</v>
      </c>
      <c r="G285" s="17" t="s">
        <v>1973</v>
      </c>
      <c r="H285" s="12" t="s">
        <v>1781</v>
      </c>
      <c r="I285" s="12">
        <v>20</v>
      </c>
      <c r="J285" s="19">
        <f t="shared" si="20"/>
        <v>244.52999999999997</v>
      </c>
      <c r="K285" s="20">
        <v>273.8736</v>
      </c>
      <c r="L285" s="144">
        <f t="shared" si="19"/>
        <v>4890.599999999999</v>
      </c>
      <c r="M285" s="107"/>
      <c r="N285" s="144">
        <f t="shared" si="21"/>
        <v>5477.472</v>
      </c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23">
        <v>20</v>
      </c>
      <c r="AQ285" s="23">
        <v>5477.5</v>
      </c>
      <c r="AR285" s="103"/>
      <c r="AS285" s="103"/>
      <c r="AT285" s="103"/>
      <c r="AU285" s="103"/>
      <c r="AV285" s="103"/>
      <c r="AW285" s="103"/>
      <c r="AX285" s="24" t="s">
        <v>117</v>
      </c>
      <c r="AY285" s="17" t="s">
        <v>278</v>
      </c>
      <c r="AZ285" s="10" t="s">
        <v>2047</v>
      </c>
      <c r="BA285" s="103"/>
      <c r="BB285" s="104">
        <v>0</v>
      </c>
      <c r="BC285" s="16" t="s">
        <v>1807</v>
      </c>
      <c r="BD285" s="16" t="s">
        <v>925</v>
      </c>
      <c r="BE285" s="103"/>
      <c r="BF285" s="16" t="s">
        <v>445</v>
      </c>
      <c r="BG285" s="16" t="s">
        <v>445</v>
      </c>
      <c r="BH285" s="16" t="s">
        <v>446</v>
      </c>
      <c r="BI285" s="16" t="s">
        <v>1570</v>
      </c>
      <c r="BJ285" s="16" t="s">
        <v>1569</v>
      </c>
      <c r="BK285" s="16">
        <v>0</v>
      </c>
      <c r="BL285" s="16"/>
      <c r="BM285" s="12">
        <v>740360</v>
      </c>
      <c r="BN285" s="18">
        <v>5510410001</v>
      </c>
    </row>
    <row r="286" spans="1:66" ht="63.75">
      <c r="A286" s="18">
        <v>273</v>
      </c>
      <c r="B286" s="102" t="s">
        <v>540</v>
      </c>
      <c r="C286" s="16" t="s">
        <v>1063</v>
      </c>
      <c r="D286" s="16" t="s">
        <v>1823</v>
      </c>
      <c r="E286" s="91" t="s">
        <v>899</v>
      </c>
      <c r="F286" s="16" t="s">
        <v>1105</v>
      </c>
      <c r="G286" s="17" t="s">
        <v>1973</v>
      </c>
      <c r="H286" s="12" t="s">
        <v>1781</v>
      </c>
      <c r="I286" s="12">
        <v>10</v>
      </c>
      <c r="J286" s="19">
        <f t="shared" si="20"/>
        <v>315.17999999999995</v>
      </c>
      <c r="K286" s="20">
        <v>353.0016</v>
      </c>
      <c r="L286" s="144">
        <f t="shared" si="19"/>
        <v>3151.7999999999993</v>
      </c>
      <c r="M286" s="103"/>
      <c r="N286" s="144">
        <f t="shared" si="21"/>
        <v>3530.0159999999996</v>
      </c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6">
        <v>10</v>
      </c>
      <c r="AQ286" s="16">
        <v>3530</v>
      </c>
      <c r="AR286" s="103"/>
      <c r="AS286" s="103"/>
      <c r="AT286" s="103"/>
      <c r="AU286" s="103"/>
      <c r="AV286" s="103"/>
      <c r="AW286" s="103"/>
      <c r="AX286" s="24" t="s">
        <v>117</v>
      </c>
      <c r="AY286" s="17" t="s">
        <v>278</v>
      </c>
      <c r="AZ286" s="10" t="s">
        <v>2047</v>
      </c>
      <c r="BA286" s="103"/>
      <c r="BB286" s="104">
        <v>0</v>
      </c>
      <c r="BC286" s="16" t="s">
        <v>1807</v>
      </c>
      <c r="BD286" s="16" t="s">
        <v>925</v>
      </c>
      <c r="BE286" s="103"/>
      <c r="BF286" s="16" t="s">
        <v>445</v>
      </c>
      <c r="BG286" s="16" t="s">
        <v>445</v>
      </c>
      <c r="BH286" s="16" t="s">
        <v>446</v>
      </c>
      <c r="BI286" s="16" t="s">
        <v>1570</v>
      </c>
      <c r="BJ286" s="16" t="s">
        <v>1569</v>
      </c>
      <c r="BK286" s="16">
        <v>0</v>
      </c>
      <c r="BL286" s="16"/>
      <c r="BM286" s="12">
        <v>740360</v>
      </c>
      <c r="BN286" s="18">
        <v>5510410001</v>
      </c>
    </row>
    <row r="287" spans="1:66" ht="63.75">
      <c r="A287" s="18">
        <v>274</v>
      </c>
      <c r="B287" s="102" t="s">
        <v>540</v>
      </c>
      <c r="C287" s="16" t="s">
        <v>1064</v>
      </c>
      <c r="D287" s="16" t="s">
        <v>1824</v>
      </c>
      <c r="E287" s="91" t="s">
        <v>900</v>
      </c>
      <c r="F287" s="16" t="s">
        <v>1106</v>
      </c>
      <c r="G287" s="17" t="s">
        <v>1973</v>
      </c>
      <c r="H287" s="12" t="s">
        <v>1781</v>
      </c>
      <c r="I287" s="12">
        <v>20</v>
      </c>
      <c r="J287" s="19">
        <f t="shared" si="20"/>
        <v>424.09999999999997</v>
      </c>
      <c r="K287" s="20">
        <v>474.992</v>
      </c>
      <c r="L287" s="140">
        <f aca="true" t="shared" si="22" ref="L287:L350">I287*J287</f>
        <v>8482</v>
      </c>
      <c r="M287" s="103"/>
      <c r="N287" s="144">
        <f t="shared" si="21"/>
        <v>9499.84</v>
      </c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6">
        <v>20</v>
      </c>
      <c r="AQ287" s="23">
        <v>9499.8</v>
      </c>
      <c r="AR287" s="103"/>
      <c r="AS287" s="103"/>
      <c r="AT287" s="103"/>
      <c r="AU287" s="103"/>
      <c r="AV287" s="103"/>
      <c r="AW287" s="103"/>
      <c r="AX287" s="24" t="s">
        <v>117</v>
      </c>
      <c r="AY287" s="17" t="s">
        <v>278</v>
      </c>
      <c r="AZ287" s="10" t="s">
        <v>2047</v>
      </c>
      <c r="BA287" s="103"/>
      <c r="BB287" s="104">
        <v>0</v>
      </c>
      <c r="BC287" s="16" t="s">
        <v>1807</v>
      </c>
      <c r="BD287" s="16" t="s">
        <v>925</v>
      </c>
      <c r="BE287" s="103"/>
      <c r="BF287" s="16" t="s">
        <v>445</v>
      </c>
      <c r="BG287" s="16" t="s">
        <v>445</v>
      </c>
      <c r="BH287" s="16" t="s">
        <v>446</v>
      </c>
      <c r="BI287" s="16" t="s">
        <v>1570</v>
      </c>
      <c r="BJ287" s="16" t="s">
        <v>1569</v>
      </c>
      <c r="BK287" s="16">
        <v>0</v>
      </c>
      <c r="BL287" s="16"/>
      <c r="BM287" s="12">
        <v>740360</v>
      </c>
      <c r="BN287" s="18">
        <v>5510410001</v>
      </c>
    </row>
    <row r="288" spans="1:66" ht="63.75">
      <c r="A288" s="18">
        <v>275</v>
      </c>
      <c r="B288" s="102" t="s">
        <v>539</v>
      </c>
      <c r="C288" s="16" t="s">
        <v>1065</v>
      </c>
      <c r="D288" s="16" t="s">
        <v>1825</v>
      </c>
      <c r="E288" s="91" t="s">
        <v>901</v>
      </c>
      <c r="F288" s="16" t="s">
        <v>1107</v>
      </c>
      <c r="G288" s="17" t="s">
        <v>1973</v>
      </c>
      <c r="H288" s="12" t="s">
        <v>1781</v>
      </c>
      <c r="I288" s="12">
        <v>5</v>
      </c>
      <c r="J288" s="19">
        <f t="shared" si="20"/>
        <v>584.0699999999999</v>
      </c>
      <c r="K288" s="20">
        <v>654.1584</v>
      </c>
      <c r="L288" s="144">
        <f t="shared" si="22"/>
        <v>2920.3499999999995</v>
      </c>
      <c r="M288" s="103"/>
      <c r="N288" s="144">
        <f t="shared" si="21"/>
        <v>3270.792</v>
      </c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6">
        <v>5</v>
      </c>
      <c r="AQ288" s="23">
        <v>3270.8</v>
      </c>
      <c r="AR288" s="103"/>
      <c r="AS288" s="103"/>
      <c r="AT288" s="103"/>
      <c r="AU288" s="103"/>
      <c r="AV288" s="103"/>
      <c r="AW288" s="103"/>
      <c r="AX288" s="24" t="s">
        <v>117</v>
      </c>
      <c r="AY288" s="17" t="s">
        <v>278</v>
      </c>
      <c r="AZ288" s="10" t="s">
        <v>2047</v>
      </c>
      <c r="BA288" s="103"/>
      <c r="BB288" s="104">
        <v>0</v>
      </c>
      <c r="BC288" s="16" t="s">
        <v>1807</v>
      </c>
      <c r="BD288" s="16" t="s">
        <v>925</v>
      </c>
      <c r="BE288" s="103"/>
      <c r="BF288" s="16" t="s">
        <v>445</v>
      </c>
      <c r="BG288" s="16" t="s">
        <v>445</v>
      </c>
      <c r="BH288" s="16" t="s">
        <v>446</v>
      </c>
      <c r="BI288" s="16" t="s">
        <v>1570</v>
      </c>
      <c r="BJ288" s="16" t="s">
        <v>1569</v>
      </c>
      <c r="BK288" s="16">
        <v>0</v>
      </c>
      <c r="BL288" s="16" t="s">
        <v>1556</v>
      </c>
      <c r="BM288" s="12">
        <v>740360</v>
      </c>
      <c r="BN288" s="18">
        <v>5510410001</v>
      </c>
    </row>
    <row r="289" spans="1:66" ht="63.75">
      <c r="A289" s="18">
        <v>276</v>
      </c>
      <c r="B289" s="102" t="s">
        <v>539</v>
      </c>
      <c r="C289" s="16" t="s">
        <v>1066</v>
      </c>
      <c r="D289" s="16" t="s">
        <v>1643</v>
      </c>
      <c r="E289" s="91" t="s">
        <v>1202</v>
      </c>
      <c r="F289" s="16" t="s">
        <v>1108</v>
      </c>
      <c r="G289" s="17" t="s">
        <v>1973</v>
      </c>
      <c r="H289" s="12" t="s">
        <v>1781</v>
      </c>
      <c r="I289" s="12">
        <v>25</v>
      </c>
      <c r="J289" s="19">
        <f t="shared" si="20"/>
        <v>53.56999999999999</v>
      </c>
      <c r="K289" s="20">
        <v>59.9984</v>
      </c>
      <c r="L289" s="144">
        <f t="shared" si="22"/>
        <v>1339.2499999999998</v>
      </c>
      <c r="M289" s="103"/>
      <c r="N289" s="144">
        <f t="shared" si="21"/>
        <v>1499.9599999999998</v>
      </c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6">
        <v>25</v>
      </c>
      <c r="AQ289" s="16">
        <v>1500</v>
      </c>
      <c r="AR289" s="103"/>
      <c r="AS289" s="103"/>
      <c r="AT289" s="103"/>
      <c r="AU289" s="103"/>
      <c r="AV289" s="103"/>
      <c r="AW289" s="103"/>
      <c r="AX289" s="24" t="s">
        <v>117</v>
      </c>
      <c r="AY289" s="17" t="s">
        <v>278</v>
      </c>
      <c r="AZ289" s="10" t="s">
        <v>2047</v>
      </c>
      <c r="BA289" s="103"/>
      <c r="BB289" s="104">
        <v>0</v>
      </c>
      <c r="BC289" s="16" t="s">
        <v>1807</v>
      </c>
      <c r="BD289" s="16" t="s">
        <v>925</v>
      </c>
      <c r="BE289" s="103"/>
      <c r="BF289" s="16" t="s">
        <v>445</v>
      </c>
      <c r="BG289" s="16" t="s">
        <v>445</v>
      </c>
      <c r="BH289" s="16" t="s">
        <v>446</v>
      </c>
      <c r="BI289" s="16" t="s">
        <v>1570</v>
      </c>
      <c r="BJ289" s="16" t="s">
        <v>1569</v>
      </c>
      <c r="BK289" s="16">
        <v>0</v>
      </c>
      <c r="BL289" s="16" t="s">
        <v>1556</v>
      </c>
      <c r="BM289" s="12">
        <v>740360</v>
      </c>
      <c r="BN289" s="18">
        <v>5510410001</v>
      </c>
    </row>
    <row r="290" spans="1:66" ht="63.75">
      <c r="A290" s="18">
        <v>277</v>
      </c>
      <c r="B290" s="102" t="s">
        <v>539</v>
      </c>
      <c r="C290" s="16" t="s">
        <v>1067</v>
      </c>
      <c r="D290" s="16" t="s">
        <v>1644</v>
      </c>
      <c r="E290" s="91" t="s">
        <v>902</v>
      </c>
      <c r="F290" s="16" t="s">
        <v>1109</v>
      </c>
      <c r="G290" s="17" t="s">
        <v>1973</v>
      </c>
      <c r="H290" s="12" t="s">
        <v>1781</v>
      </c>
      <c r="I290" s="12">
        <v>25</v>
      </c>
      <c r="J290" s="19">
        <f t="shared" si="20"/>
        <v>53.56999999999999</v>
      </c>
      <c r="K290" s="20">
        <v>59.9984</v>
      </c>
      <c r="L290" s="144">
        <f t="shared" si="22"/>
        <v>1339.2499999999998</v>
      </c>
      <c r="M290" s="103"/>
      <c r="N290" s="144">
        <f t="shared" si="21"/>
        <v>1499.9599999999998</v>
      </c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6">
        <v>25</v>
      </c>
      <c r="AQ290" s="16">
        <v>1500</v>
      </c>
      <c r="AR290" s="103"/>
      <c r="AS290" s="103"/>
      <c r="AT290" s="103"/>
      <c r="AU290" s="103"/>
      <c r="AV290" s="103"/>
      <c r="AW290" s="103"/>
      <c r="AX290" s="24" t="s">
        <v>117</v>
      </c>
      <c r="AY290" s="17" t="s">
        <v>278</v>
      </c>
      <c r="AZ290" s="10" t="s">
        <v>2047</v>
      </c>
      <c r="BA290" s="103"/>
      <c r="BB290" s="104">
        <v>0</v>
      </c>
      <c r="BC290" s="16" t="s">
        <v>1807</v>
      </c>
      <c r="BD290" s="16" t="s">
        <v>925</v>
      </c>
      <c r="BE290" s="103"/>
      <c r="BF290" s="16" t="s">
        <v>445</v>
      </c>
      <c r="BG290" s="16" t="s">
        <v>445</v>
      </c>
      <c r="BH290" s="16" t="s">
        <v>446</v>
      </c>
      <c r="BI290" s="16" t="s">
        <v>1570</v>
      </c>
      <c r="BJ290" s="16" t="s">
        <v>1569</v>
      </c>
      <c r="BK290" s="16">
        <v>0</v>
      </c>
      <c r="BL290" s="16"/>
      <c r="BM290" s="12">
        <v>740360</v>
      </c>
      <c r="BN290" s="18">
        <v>5510410001</v>
      </c>
    </row>
    <row r="291" spans="1:66" ht="63.75">
      <c r="A291" s="18">
        <v>278</v>
      </c>
      <c r="B291" s="102" t="s">
        <v>539</v>
      </c>
      <c r="C291" s="16" t="s">
        <v>1068</v>
      </c>
      <c r="D291" s="16" t="s">
        <v>1645</v>
      </c>
      <c r="E291" s="91" t="s">
        <v>1201</v>
      </c>
      <c r="F291" s="16" t="s">
        <v>1110</v>
      </c>
      <c r="G291" s="17" t="s">
        <v>1973</v>
      </c>
      <c r="H291" s="12" t="s">
        <v>1781</v>
      </c>
      <c r="I291" s="12">
        <v>15</v>
      </c>
      <c r="J291" s="19">
        <f t="shared" si="20"/>
        <v>18.749999999999996</v>
      </c>
      <c r="K291" s="20">
        <v>21</v>
      </c>
      <c r="L291" s="144">
        <f t="shared" si="22"/>
        <v>281.24999999999994</v>
      </c>
      <c r="M291" s="103"/>
      <c r="N291" s="144">
        <f t="shared" si="21"/>
        <v>314.99999999999994</v>
      </c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6">
        <v>15</v>
      </c>
      <c r="AQ291" s="16">
        <v>315</v>
      </c>
      <c r="AR291" s="103"/>
      <c r="AS291" s="103"/>
      <c r="AT291" s="103"/>
      <c r="AU291" s="103"/>
      <c r="AV291" s="103"/>
      <c r="AW291" s="103"/>
      <c r="AX291" s="24" t="s">
        <v>117</v>
      </c>
      <c r="AY291" s="17" t="s">
        <v>278</v>
      </c>
      <c r="AZ291" s="10" t="s">
        <v>2047</v>
      </c>
      <c r="BA291" s="103"/>
      <c r="BB291" s="104">
        <v>0</v>
      </c>
      <c r="BC291" s="16" t="s">
        <v>1807</v>
      </c>
      <c r="BD291" s="16" t="s">
        <v>925</v>
      </c>
      <c r="BE291" s="103"/>
      <c r="BF291" s="16" t="s">
        <v>445</v>
      </c>
      <c r="BG291" s="16" t="s">
        <v>445</v>
      </c>
      <c r="BH291" s="16" t="s">
        <v>446</v>
      </c>
      <c r="BI291" s="16" t="s">
        <v>1570</v>
      </c>
      <c r="BJ291" s="16" t="s">
        <v>1569</v>
      </c>
      <c r="BK291" s="16">
        <v>0</v>
      </c>
      <c r="BL291" s="16"/>
      <c r="BM291" s="12">
        <v>740360</v>
      </c>
      <c r="BN291" s="18">
        <v>5510410001</v>
      </c>
    </row>
    <row r="292" spans="1:66" ht="63.75">
      <c r="A292" s="18">
        <v>279</v>
      </c>
      <c r="B292" s="102" t="s">
        <v>539</v>
      </c>
      <c r="C292" s="16" t="s">
        <v>1069</v>
      </c>
      <c r="D292" s="16" t="s">
        <v>1646</v>
      </c>
      <c r="E292" s="91" t="s">
        <v>1200</v>
      </c>
      <c r="F292" s="16" t="s">
        <v>1111</v>
      </c>
      <c r="G292" s="17" t="s">
        <v>1973</v>
      </c>
      <c r="H292" s="12" t="s">
        <v>1781</v>
      </c>
      <c r="I292" s="12">
        <v>25</v>
      </c>
      <c r="J292" s="19">
        <f t="shared" si="20"/>
        <v>44.63999999999999</v>
      </c>
      <c r="K292" s="20">
        <v>49.9968</v>
      </c>
      <c r="L292" s="140">
        <f t="shared" si="22"/>
        <v>1115.9999999999998</v>
      </c>
      <c r="M292" s="103"/>
      <c r="N292" s="144">
        <f t="shared" si="21"/>
        <v>1249.9199999999998</v>
      </c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6">
        <v>25</v>
      </c>
      <c r="AQ292" s="23">
        <v>1249.9</v>
      </c>
      <c r="AR292" s="103"/>
      <c r="AS292" s="103"/>
      <c r="AT292" s="103"/>
      <c r="AU292" s="103"/>
      <c r="AV292" s="103"/>
      <c r="AW292" s="103"/>
      <c r="AX292" s="24" t="s">
        <v>117</v>
      </c>
      <c r="AY292" s="17" t="s">
        <v>278</v>
      </c>
      <c r="AZ292" s="10" t="s">
        <v>2047</v>
      </c>
      <c r="BA292" s="103"/>
      <c r="BB292" s="104">
        <v>0</v>
      </c>
      <c r="BC292" s="16" t="s">
        <v>1807</v>
      </c>
      <c r="BD292" s="16" t="s">
        <v>925</v>
      </c>
      <c r="BE292" s="103"/>
      <c r="BF292" s="16" t="s">
        <v>445</v>
      </c>
      <c r="BG292" s="16" t="s">
        <v>445</v>
      </c>
      <c r="BH292" s="16" t="s">
        <v>446</v>
      </c>
      <c r="BI292" s="16" t="s">
        <v>1570</v>
      </c>
      <c r="BJ292" s="16" t="s">
        <v>1569</v>
      </c>
      <c r="BK292" s="16">
        <v>0</v>
      </c>
      <c r="BL292" s="16"/>
      <c r="BM292" s="12">
        <v>740360</v>
      </c>
      <c r="BN292" s="18">
        <v>5510410001</v>
      </c>
    </row>
    <row r="293" spans="1:66" ht="63.75">
      <c r="A293" s="18">
        <v>280</v>
      </c>
      <c r="B293" s="102" t="s">
        <v>539</v>
      </c>
      <c r="C293" s="16" t="s">
        <v>1070</v>
      </c>
      <c r="D293" s="16" t="s">
        <v>1647</v>
      </c>
      <c r="E293" s="91" t="s">
        <v>1199</v>
      </c>
      <c r="F293" s="16" t="s">
        <v>1785</v>
      </c>
      <c r="G293" s="17" t="s">
        <v>1973</v>
      </c>
      <c r="H293" s="12" t="s">
        <v>1781</v>
      </c>
      <c r="I293" s="12">
        <v>10</v>
      </c>
      <c r="J293" s="19">
        <f t="shared" si="20"/>
        <v>154.46</v>
      </c>
      <c r="K293" s="20">
        <v>172.9952</v>
      </c>
      <c r="L293" s="144">
        <f t="shared" si="22"/>
        <v>1544.6000000000001</v>
      </c>
      <c r="M293" s="103"/>
      <c r="N293" s="144">
        <f t="shared" si="21"/>
        <v>1729.9520000000002</v>
      </c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6">
        <v>10</v>
      </c>
      <c r="AQ293" s="16">
        <v>1730</v>
      </c>
      <c r="AR293" s="103"/>
      <c r="AS293" s="103"/>
      <c r="AT293" s="103"/>
      <c r="AU293" s="103"/>
      <c r="AV293" s="103"/>
      <c r="AW293" s="103"/>
      <c r="AX293" s="24" t="s">
        <v>117</v>
      </c>
      <c r="AY293" s="17" t="s">
        <v>278</v>
      </c>
      <c r="AZ293" s="10" t="s">
        <v>2047</v>
      </c>
      <c r="BA293" s="103"/>
      <c r="BB293" s="104">
        <v>0</v>
      </c>
      <c r="BC293" s="16" t="s">
        <v>1807</v>
      </c>
      <c r="BD293" s="16" t="s">
        <v>925</v>
      </c>
      <c r="BE293" s="103"/>
      <c r="BF293" s="16" t="s">
        <v>445</v>
      </c>
      <c r="BG293" s="16" t="s">
        <v>445</v>
      </c>
      <c r="BH293" s="16" t="s">
        <v>446</v>
      </c>
      <c r="BI293" s="16" t="s">
        <v>1570</v>
      </c>
      <c r="BJ293" s="16" t="s">
        <v>1569</v>
      </c>
      <c r="BK293" s="16">
        <v>0</v>
      </c>
      <c r="BL293" s="16"/>
      <c r="BM293" s="12">
        <v>740360</v>
      </c>
      <c r="BN293" s="18">
        <v>5510410001</v>
      </c>
    </row>
    <row r="294" spans="1:66" ht="63.75">
      <c r="A294" s="18">
        <v>281</v>
      </c>
      <c r="B294" s="102" t="s">
        <v>539</v>
      </c>
      <c r="C294" s="16" t="s">
        <v>357</v>
      </c>
      <c r="D294" s="16" t="s">
        <v>1648</v>
      </c>
      <c r="E294" s="91" t="s">
        <v>901</v>
      </c>
      <c r="F294" s="16" t="s">
        <v>1107</v>
      </c>
      <c r="G294" s="17" t="s">
        <v>1973</v>
      </c>
      <c r="H294" s="12" t="s">
        <v>1781</v>
      </c>
      <c r="I294" s="12">
        <v>5</v>
      </c>
      <c r="J294" s="19">
        <f t="shared" si="20"/>
        <v>197.32</v>
      </c>
      <c r="K294" s="20">
        <v>220.9984</v>
      </c>
      <c r="L294" s="144">
        <f t="shared" si="22"/>
        <v>986.5999999999999</v>
      </c>
      <c r="M294" s="103"/>
      <c r="N294" s="144">
        <f t="shared" si="21"/>
        <v>1104.992</v>
      </c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6">
        <v>5</v>
      </c>
      <c r="AQ294" s="16">
        <v>1105</v>
      </c>
      <c r="AR294" s="103"/>
      <c r="AS294" s="103"/>
      <c r="AT294" s="103"/>
      <c r="AU294" s="103"/>
      <c r="AV294" s="103"/>
      <c r="AW294" s="103"/>
      <c r="AX294" s="24" t="s">
        <v>117</v>
      </c>
      <c r="AY294" s="17" t="s">
        <v>278</v>
      </c>
      <c r="AZ294" s="10" t="s">
        <v>2047</v>
      </c>
      <c r="BA294" s="103"/>
      <c r="BB294" s="104">
        <v>0</v>
      </c>
      <c r="BC294" s="16" t="s">
        <v>1807</v>
      </c>
      <c r="BD294" s="16" t="s">
        <v>925</v>
      </c>
      <c r="BE294" s="103"/>
      <c r="BF294" s="16" t="s">
        <v>445</v>
      </c>
      <c r="BG294" s="16" t="s">
        <v>445</v>
      </c>
      <c r="BH294" s="16" t="s">
        <v>446</v>
      </c>
      <c r="BI294" s="16" t="s">
        <v>1570</v>
      </c>
      <c r="BJ294" s="16" t="s">
        <v>1569</v>
      </c>
      <c r="BK294" s="16">
        <v>0</v>
      </c>
      <c r="BL294" s="16"/>
      <c r="BM294" s="12">
        <v>740360</v>
      </c>
      <c r="BN294" s="18">
        <v>5510410001</v>
      </c>
    </row>
    <row r="295" spans="1:66" ht="63.75">
      <c r="A295" s="18">
        <v>282</v>
      </c>
      <c r="B295" s="102" t="s">
        <v>539</v>
      </c>
      <c r="C295" s="16" t="s">
        <v>358</v>
      </c>
      <c r="D295" s="16" t="s">
        <v>1649</v>
      </c>
      <c r="E295" s="91" t="s">
        <v>901</v>
      </c>
      <c r="F295" s="16" t="s">
        <v>1107</v>
      </c>
      <c r="G295" s="17" t="s">
        <v>1973</v>
      </c>
      <c r="H295" s="12" t="s">
        <v>1781</v>
      </c>
      <c r="I295" s="12">
        <v>6</v>
      </c>
      <c r="J295" s="19">
        <f t="shared" si="20"/>
        <v>368.74999999999994</v>
      </c>
      <c r="K295" s="20">
        <v>413</v>
      </c>
      <c r="L295" s="144">
        <f t="shared" si="22"/>
        <v>2212.4999999999995</v>
      </c>
      <c r="M295" s="103"/>
      <c r="N295" s="144">
        <f t="shared" si="21"/>
        <v>2477.9999999999995</v>
      </c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6">
        <v>6</v>
      </c>
      <c r="AQ295" s="16">
        <v>2478</v>
      </c>
      <c r="AR295" s="103"/>
      <c r="AS295" s="103"/>
      <c r="AT295" s="103"/>
      <c r="AU295" s="103"/>
      <c r="AV295" s="103"/>
      <c r="AW295" s="103"/>
      <c r="AX295" s="24" t="s">
        <v>117</v>
      </c>
      <c r="AY295" s="17" t="s">
        <v>278</v>
      </c>
      <c r="AZ295" s="10" t="s">
        <v>2047</v>
      </c>
      <c r="BA295" s="103"/>
      <c r="BB295" s="104">
        <v>0</v>
      </c>
      <c r="BC295" s="16" t="s">
        <v>1807</v>
      </c>
      <c r="BD295" s="16" t="s">
        <v>925</v>
      </c>
      <c r="BE295" s="103"/>
      <c r="BF295" s="16" t="s">
        <v>445</v>
      </c>
      <c r="BG295" s="16" t="s">
        <v>445</v>
      </c>
      <c r="BH295" s="16" t="s">
        <v>446</v>
      </c>
      <c r="BI295" s="16" t="s">
        <v>1570</v>
      </c>
      <c r="BJ295" s="16" t="s">
        <v>1569</v>
      </c>
      <c r="BK295" s="16">
        <v>0</v>
      </c>
      <c r="BL295" s="16"/>
      <c r="BM295" s="12">
        <v>740360</v>
      </c>
      <c r="BN295" s="18">
        <v>5510410001</v>
      </c>
    </row>
    <row r="296" spans="1:66" ht="63.75">
      <c r="A296" s="18">
        <v>283</v>
      </c>
      <c r="B296" s="102" t="s">
        <v>539</v>
      </c>
      <c r="C296" s="16" t="s">
        <v>359</v>
      </c>
      <c r="D296" s="16" t="s">
        <v>982</v>
      </c>
      <c r="E296" s="91" t="s">
        <v>901</v>
      </c>
      <c r="F296" s="16" t="s">
        <v>1107</v>
      </c>
      <c r="G296" s="17" t="s">
        <v>1973</v>
      </c>
      <c r="H296" s="12" t="s">
        <v>1781</v>
      </c>
      <c r="I296" s="12">
        <v>15</v>
      </c>
      <c r="J296" s="19">
        <f t="shared" si="20"/>
        <v>21.319999999999997</v>
      </c>
      <c r="K296" s="20">
        <v>23.8784</v>
      </c>
      <c r="L296" s="144">
        <f t="shared" si="22"/>
        <v>319.79999999999995</v>
      </c>
      <c r="M296" s="107"/>
      <c r="N296" s="144">
        <f t="shared" si="21"/>
        <v>358.176</v>
      </c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23">
        <v>15</v>
      </c>
      <c r="AQ296" s="23">
        <v>358.2</v>
      </c>
      <c r="AR296" s="103"/>
      <c r="AS296" s="103"/>
      <c r="AT296" s="103"/>
      <c r="AU296" s="103"/>
      <c r="AV296" s="103"/>
      <c r="AW296" s="103"/>
      <c r="AX296" s="24" t="s">
        <v>117</v>
      </c>
      <c r="AY296" s="17" t="s">
        <v>278</v>
      </c>
      <c r="AZ296" s="10" t="s">
        <v>2047</v>
      </c>
      <c r="BA296" s="103"/>
      <c r="BB296" s="104">
        <v>0</v>
      </c>
      <c r="BC296" s="16" t="s">
        <v>1807</v>
      </c>
      <c r="BD296" s="16" t="s">
        <v>925</v>
      </c>
      <c r="BE296" s="103"/>
      <c r="BF296" s="16" t="s">
        <v>445</v>
      </c>
      <c r="BG296" s="16" t="s">
        <v>445</v>
      </c>
      <c r="BH296" s="16" t="s">
        <v>446</v>
      </c>
      <c r="BI296" s="16" t="s">
        <v>1570</v>
      </c>
      <c r="BJ296" s="16" t="s">
        <v>1569</v>
      </c>
      <c r="BK296" s="16">
        <v>0</v>
      </c>
      <c r="BL296" s="16"/>
      <c r="BM296" s="12">
        <v>740360</v>
      </c>
      <c r="BN296" s="18">
        <v>5510410001</v>
      </c>
    </row>
    <row r="297" spans="1:66" ht="63.75">
      <c r="A297" s="18">
        <v>284</v>
      </c>
      <c r="B297" s="102" t="s">
        <v>539</v>
      </c>
      <c r="C297" s="16" t="s">
        <v>360</v>
      </c>
      <c r="D297" s="16" t="s">
        <v>983</v>
      </c>
      <c r="E297" s="91" t="s">
        <v>901</v>
      </c>
      <c r="F297" s="16" t="s">
        <v>1107</v>
      </c>
      <c r="G297" s="17" t="s">
        <v>1973</v>
      </c>
      <c r="H297" s="12" t="s">
        <v>1781</v>
      </c>
      <c r="I297" s="12">
        <v>10</v>
      </c>
      <c r="J297" s="19">
        <f t="shared" si="20"/>
        <v>19.999999999999996</v>
      </c>
      <c r="K297" s="20">
        <v>22.4</v>
      </c>
      <c r="L297" s="140">
        <f t="shared" si="22"/>
        <v>199.99999999999997</v>
      </c>
      <c r="M297" s="103"/>
      <c r="N297" s="144">
        <f t="shared" si="21"/>
        <v>224</v>
      </c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6">
        <v>10</v>
      </c>
      <c r="AQ297" s="16">
        <v>224</v>
      </c>
      <c r="AR297" s="103"/>
      <c r="AS297" s="103"/>
      <c r="AT297" s="103"/>
      <c r="AU297" s="103"/>
      <c r="AV297" s="103"/>
      <c r="AW297" s="103"/>
      <c r="AX297" s="24" t="s">
        <v>117</v>
      </c>
      <c r="AY297" s="17" t="s">
        <v>278</v>
      </c>
      <c r="AZ297" s="10" t="s">
        <v>2047</v>
      </c>
      <c r="BA297" s="103"/>
      <c r="BB297" s="104">
        <v>0</v>
      </c>
      <c r="BC297" s="16" t="s">
        <v>1807</v>
      </c>
      <c r="BD297" s="16" t="s">
        <v>925</v>
      </c>
      <c r="BE297" s="103"/>
      <c r="BF297" s="16" t="s">
        <v>445</v>
      </c>
      <c r="BG297" s="16" t="s">
        <v>445</v>
      </c>
      <c r="BH297" s="16" t="s">
        <v>446</v>
      </c>
      <c r="BI297" s="16" t="s">
        <v>1570</v>
      </c>
      <c r="BJ297" s="16" t="s">
        <v>1569</v>
      </c>
      <c r="BK297" s="16">
        <v>0</v>
      </c>
      <c r="BL297" s="16"/>
      <c r="BM297" s="12">
        <v>740360</v>
      </c>
      <c r="BN297" s="18">
        <v>5510410001</v>
      </c>
    </row>
    <row r="298" spans="1:66" ht="63.75">
      <c r="A298" s="18">
        <v>285</v>
      </c>
      <c r="B298" s="102" t="s">
        <v>539</v>
      </c>
      <c r="C298" s="16" t="s">
        <v>361</v>
      </c>
      <c r="D298" s="16" t="s">
        <v>984</v>
      </c>
      <c r="E298" s="91" t="s">
        <v>901</v>
      </c>
      <c r="F298" s="16" t="s">
        <v>1107</v>
      </c>
      <c r="G298" s="17" t="s">
        <v>1973</v>
      </c>
      <c r="H298" s="12" t="s">
        <v>1781</v>
      </c>
      <c r="I298" s="12">
        <v>20</v>
      </c>
      <c r="J298" s="19">
        <f t="shared" si="20"/>
        <v>21.319999999999997</v>
      </c>
      <c r="K298" s="20">
        <v>23.8784</v>
      </c>
      <c r="L298" s="144">
        <f t="shared" si="22"/>
        <v>426.3999999999999</v>
      </c>
      <c r="M298" s="107"/>
      <c r="N298" s="144">
        <f t="shared" si="21"/>
        <v>477.568</v>
      </c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23">
        <v>20</v>
      </c>
      <c r="AQ298" s="23">
        <v>477.6</v>
      </c>
      <c r="AR298" s="103"/>
      <c r="AS298" s="103"/>
      <c r="AT298" s="103"/>
      <c r="AU298" s="103"/>
      <c r="AV298" s="103"/>
      <c r="AW298" s="103"/>
      <c r="AX298" s="24" t="s">
        <v>117</v>
      </c>
      <c r="AY298" s="17" t="s">
        <v>278</v>
      </c>
      <c r="AZ298" s="10" t="s">
        <v>2047</v>
      </c>
      <c r="BA298" s="103"/>
      <c r="BB298" s="104">
        <v>0</v>
      </c>
      <c r="BC298" s="16" t="s">
        <v>1807</v>
      </c>
      <c r="BD298" s="16" t="s">
        <v>925</v>
      </c>
      <c r="BE298" s="103"/>
      <c r="BF298" s="16" t="s">
        <v>445</v>
      </c>
      <c r="BG298" s="16" t="s">
        <v>445</v>
      </c>
      <c r="BH298" s="16" t="s">
        <v>446</v>
      </c>
      <c r="BI298" s="16" t="s">
        <v>1570</v>
      </c>
      <c r="BJ298" s="16" t="s">
        <v>1569</v>
      </c>
      <c r="BK298" s="16">
        <v>0</v>
      </c>
      <c r="BL298" s="16"/>
      <c r="BM298" s="12">
        <v>740360</v>
      </c>
      <c r="BN298" s="18">
        <v>5510410001</v>
      </c>
    </row>
    <row r="299" spans="1:66" ht="63.75">
      <c r="A299" s="18">
        <v>286</v>
      </c>
      <c r="B299" s="102" t="s">
        <v>539</v>
      </c>
      <c r="C299" s="16" t="s">
        <v>362</v>
      </c>
      <c r="D299" s="16" t="s">
        <v>985</v>
      </c>
      <c r="E299" s="91" t="s">
        <v>901</v>
      </c>
      <c r="F299" s="16" t="s">
        <v>1107</v>
      </c>
      <c r="G299" s="17" t="s">
        <v>1973</v>
      </c>
      <c r="H299" s="12" t="s">
        <v>1781</v>
      </c>
      <c r="I299" s="12">
        <v>5</v>
      </c>
      <c r="J299" s="19">
        <f t="shared" si="20"/>
        <v>284.82</v>
      </c>
      <c r="K299" s="20">
        <v>318.9984</v>
      </c>
      <c r="L299" s="144">
        <f t="shared" si="22"/>
        <v>1424.1</v>
      </c>
      <c r="M299" s="107"/>
      <c r="N299" s="144">
        <f t="shared" si="21"/>
        <v>1594.992</v>
      </c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23">
        <v>5</v>
      </c>
      <c r="AQ299" s="16">
        <v>1595</v>
      </c>
      <c r="AR299" s="103"/>
      <c r="AS299" s="103"/>
      <c r="AT299" s="103"/>
      <c r="AU299" s="103"/>
      <c r="AV299" s="103"/>
      <c r="AW299" s="103"/>
      <c r="AX299" s="24" t="s">
        <v>117</v>
      </c>
      <c r="AY299" s="17" t="s">
        <v>278</v>
      </c>
      <c r="AZ299" s="10" t="s">
        <v>2047</v>
      </c>
      <c r="BA299" s="103"/>
      <c r="BB299" s="104">
        <v>0</v>
      </c>
      <c r="BC299" s="16" t="s">
        <v>1807</v>
      </c>
      <c r="BD299" s="16" t="s">
        <v>925</v>
      </c>
      <c r="BE299" s="103"/>
      <c r="BF299" s="16" t="s">
        <v>445</v>
      </c>
      <c r="BG299" s="16" t="s">
        <v>445</v>
      </c>
      <c r="BH299" s="16" t="s">
        <v>446</v>
      </c>
      <c r="BI299" s="16" t="s">
        <v>1570</v>
      </c>
      <c r="BJ299" s="16" t="s">
        <v>1569</v>
      </c>
      <c r="BK299" s="16">
        <v>0</v>
      </c>
      <c r="BL299" s="16"/>
      <c r="BM299" s="12">
        <v>740360</v>
      </c>
      <c r="BN299" s="18">
        <v>5510410001</v>
      </c>
    </row>
    <row r="300" spans="1:66" ht="63.75">
      <c r="A300" s="18">
        <v>287</v>
      </c>
      <c r="B300" s="102" t="s">
        <v>539</v>
      </c>
      <c r="C300" s="16" t="s">
        <v>363</v>
      </c>
      <c r="D300" s="16" t="s">
        <v>986</v>
      </c>
      <c r="E300" s="91" t="s">
        <v>901</v>
      </c>
      <c r="F300" s="16" t="s">
        <v>1107</v>
      </c>
      <c r="G300" s="17" t="s">
        <v>1973</v>
      </c>
      <c r="H300" s="12" t="s">
        <v>1781</v>
      </c>
      <c r="I300" s="12">
        <v>5</v>
      </c>
      <c r="J300" s="19">
        <f t="shared" si="20"/>
        <v>4087.4999999999995</v>
      </c>
      <c r="K300" s="20">
        <v>4578</v>
      </c>
      <c r="L300" s="144">
        <f t="shared" si="22"/>
        <v>20437.499999999996</v>
      </c>
      <c r="M300" s="107"/>
      <c r="N300" s="144">
        <f t="shared" si="21"/>
        <v>22889.999999999996</v>
      </c>
      <c r="O300" s="107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6">
        <v>5</v>
      </c>
      <c r="AQ300" s="16">
        <v>22890</v>
      </c>
      <c r="AR300" s="103"/>
      <c r="AS300" s="103"/>
      <c r="AT300" s="103"/>
      <c r="AU300" s="103"/>
      <c r="AV300" s="103"/>
      <c r="AW300" s="103"/>
      <c r="AX300" s="24" t="s">
        <v>117</v>
      </c>
      <c r="AY300" s="17" t="s">
        <v>278</v>
      </c>
      <c r="AZ300" s="10" t="s">
        <v>2047</v>
      </c>
      <c r="BA300" s="103"/>
      <c r="BB300" s="104">
        <v>0</v>
      </c>
      <c r="BC300" s="16" t="s">
        <v>1807</v>
      </c>
      <c r="BD300" s="16" t="s">
        <v>925</v>
      </c>
      <c r="BE300" s="103"/>
      <c r="BF300" s="16" t="s">
        <v>445</v>
      </c>
      <c r="BG300" s="16" t="s">
        <v>445</v>
      </c>
      <c r="BH300" s="16" t="s">
        <v>446</v>
      </c>
      <c r="BI300" s="16" t="s">
        <v>1570</v>
      </c>
      <c r="BJ300" s="16" t="s">
        <v>1569</v>
      </c>
      <c r="BK300" s="16">
        <v>0</v>
      </c>
      <c r="BL300" s="16"/>
      <c r="BM300" s="12">
        <v>740360</v>
      </c>
      <c r="BN300" s="18">
        <v>5510410001</v>
      </c>
    </row>
    <row r="301" spans="1:66" ht="63.75">
      <c r="A301" s="18">
        <v>288</v>
      </c>
      <c r="B301" s="102" t="s">
        <v>539</v>
      </c>
      <c r="C301" s="16" t="s">
        <v>364</v>
      </c>
      <c r="D301" s="16" t="s">
        <v>987</v>
      </c>
      <c r="E301" s="91" t="s">
        <v>901</v>
      </c>
      <c r="F301" s="16" t="s">
        <v>1107</v>
      </c>
      <c r="G301" s="17" t="s">
        <v>1973</v>
      </c>
      <c r="H301" s="12" t="s">
        <v>1781</v>
      </c>
      <c r="I301" s="12">
        <v>15</v>
      </c>
      <c r="J301" s="19">
        <f t="shared" si="20"/>
        <v>11.579999999999998</v>
      </c>
      <c r="K301" s="20">
        <v>12.9696</v>
      </c>
      <c r="L301" s="144">
        <f t="shared" si="22"/>
        <v>173.7</v>
      </c>
      <c r="M301" s="103"/>
      <c r="N301" s="144">
        <f t="shared" si="21"/>
        <v>194.544</v>
      </c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6">
        <v>15</v>
      </c>
      <c r="AQ301" s="23">
        <v>194.5</v>
      </c>
      <c r="AR301" s="103"/>
      <c r="AS301" s="103"/>
      <c r="AT301" s="103"/>
      <c r="AU301" s="103"/>
      <c r="AV301" s="103"/>
      <c r="AW301" s="103"/>
      <c r="AX301" s="24" t="s">
        <v>117</v>
      </c>
      <c r="AY301" s="17" t="s">
        <v>278</v>
      </c>
      <c r="AZ301" s="10" t="s">
        <v>2047</v>
      </c>
      <c r="BA301" s="103"/>
      <c r="BB301" s="104">
        <v>0</v>
      </c>
      <c r="BC301" s="16" t="s">
        <v>1807</v>
      </c>
      <c r="BD301" s="16" t="s">
        <v>925</v>
      </c>
      <c r="BE301" s="103"/>
      <c r="BF301" s="16" t="s">
        <v>445</v>
      </c>
      <c r="BG301" s="16" t="s">
        <v>445</v>
      </c>
      <c r="BH301" s="16" t="s">
        <v>446</v>
      </c>
      <c r="BI301" s="16" t="s">
        <v>1570</v>
      </c>
      <c r="BJ301" s="16" t="s">
        <v>1569</v>
      </c>
      <c r="BK301" s="16">
        <v>0</v>
      </c>
      <c r="BL301" s="16"/>
      <c r="BM301" s="12">
        <v>740360</v>
      </c>
      <c r="BN301" s="18">
        <v>5510410001</v>
      </c>
    </row>
    <row r="302" spans="1:66" ht="63.75">
      <c r="A302" s="18">
        <v>289</v>
      </c>
      <c r="B302" s="102" t="s">
        <v>539</v>
      </c>
      <c r="C302" s="16" t="s">
        <v>365</v>
      </c>
      <c r="D302" s="16" t="s">
        <v>988</v>
      </c>
      <c r="E302" s="91" t="s">
        <v>901</v>
      </c>
      <c r="F302" s="16" t="s">
        <v>1107</v>
      </c>
      <c r="G302" s="17" t="s">
        <v>1973</v>
      </c>
      <c r="H302" s="12" t="s">
        <v>1781</v>
      </c>
      <c r="I302" s="12">
        <v>10</v>
      </c>
      <c r="J302" s="19">
        <f t="shared" si="20"/>
        <v>3392.85</v>
      </c>
      <c r="K302" s="20">
        <v>3799.992</v>
      </c>
      <c r="L302" s="144">
        <f t="shared" si="22"/>
        <v>33928.5</v>
      </c>
      <c r="M302" s="103"/>
      <c r="N302" s="144">
        <f t="shared" si="21"/>
        <v>37999.920000000006</v>
      </c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6">
        <v>10</v>
      </c>
      <c r="AQ302" s="23">
        <v>37999.9</v>
      </c>
      <c r="AR302" s="103"/>
      <c r="AS302" s="103"/>
      <c r="AT302" s="103"/>
      <c r="AU302" s="103"/>
      <c r="AV302" s="103"/>
      <c r="AW302" s="103"/>
      <c r="AX302" s="24" t="s">
        <v>117</v>
      </c>
      <c r="AY302" s="17" t="s">
        <v>278</v>
      </c>
      <c r="AZ302" s="10" t="s">
        <v>2047</v>
      </c>
      <c r="BA302" s="103"/>
      <c r="BB302" s="104">
        <v>0</v>
      </c>
      <c r="BC302" s="16" t="s">
        <v>1807</v>
      </c>
      <c r="BD302" s="16" t="s">
        <v>925</v>
      </c>
      <c r="BE302" s="103"/>
      <c r="BF302" s="16" t="s">
        <v>445</v>
      </c>
      <c r="BG302" s="16" t="s">
        <v>445</v>
      </c>
      <c r="BH302" s="16" t="s">
        <v>446</v>
      </c>
      <c r="BI302" s="16" t="s">
        <v>1570</v>
      </c>
      <c r="BJ302" s="16" t="s">
        <v>1569</v>
      </c>
      <c r="BK302" s="16">
        <v>0</v>
      </c>
      <c r="BL302" s="16"/>
      <c r="BM302" s="12">
        <v>740360</v>
      </c>
      <c r="BN302" s="18">
        <v>5510410001</v>
      </c>
    </row>
    <row r="303" spans="1:66" ht="63.75">
      <c r="A303" s="18">
        <v>290</v>
      </c>
      <c r="B303" s="102" t="s">
        <v>539</v>
      </c>
      <c r="C303" s="16" t="s">
        <v>366</v>
      </c>
      <c r="D303" s="16" t="s">
        <v>989</v>
      </c>
      <c r="E303" s="16" t="s">
        <v>1558</v>
      </c>
      <c r="F303" s="16" t="s">
        <v>1786</v>
      </c>
      <c r="G303" s="17" t="s">
        <v>1973</v>
      </c>
      <c r="H303" s="12" t="s">
        <v>1781</v>
      </c>
      <c r="I303" s="12">
        <v>10</v>
      </c>
      <c r="J303" s="19">
        <f t="shared" si="20"/>
        <v>103.57</v>
      </c>
      <c r="K303" s="20">
        <v>115.9984</v>
      </c>
      <c r="L303" s="144">
        <f t="shared" si="22"/>
        <v>1035.6999999999998</v>
      </c>
      <c r="M303" s="103"/>
      <c r="N303" s="144">
        <f t="shared" si="21"/>
        <v>1159.984</v>
      </c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6">
        <v>10</v>
      </c>
      <c r="AQ303" s="16">
        <v>1160</v>
      </c>
      <c r="AR303" s="103"/>
      <c r="AS303" s="103"/>
      <c r="AT303" s="103"/>
      <c r="AU303" s="103"/>
      <c r="AV303" s="103"/>
      <c r="AW303" s="103"/>
      <c r="AX303" s="24" t="s">
        <v>117</v>
      </c>
      <c r="AY303" s="17" t="s">
        <v>278</v>
      </c>
      <c r="AZ303" s="10" t="s">
        <v>2047</v>
      </c>
      <c r="BA303" s="103"/>
      <c r="BB303" s="104">
        <v>0</v>
      </c>
      <c r="BC303" s="16" t="s">
        <v>1807</v>
      </c>
      <c r="BD303" s="16" t="s">
        <v>925</v>
      </c>
      <c r="BE303" s="103"/>
      <c r="BF303" s="16" t="s">
        <v>445</v>
      </c>
      <c r="BG303" s="16" t="s">
        <v>445</v>
      </c>
      <c r="BH303" s="16" t="s">
        <v>446</v>
      </c>
      <c r="BI303" s="16" t="s">
        <v>1570</v>
      </c>
      <c r="BJ303" s="16" t="s">
        <v>1569</v>
      </c>
      <c r="BK303" s="16">
        <v>0</v>
      </c>
      <c r="BL303" s="16"/>
      <c r="BM303" s="12">
        <v>740360</v>
      </c>
      <c r="BN303" s="18">
        <v>5510410001</v>
      </c>
    </row>
    <row r="304" spans="1:66" ht="63.75">
      <c r="A304" s="18">
        <v>291</v>
      </c>
      <c r="B304" s="102" t="s">
        <v>539</v>
      </c>
      <c r="C304" s="16" t="s">
        <v>367</v>
      </c>
      <c r="D304" s="16" t="s">
        <v>989</v>
      </c>
      <c r="E304" s="16" t="s">
        <v>210</v>
      </c>
      <c r="F304" s="16" t="s">
        <v>1787</v>
      </c>
      <c r="G304" s="17" t="s">
        <v>1973</v>
      </c>
      <c r="H304" s="12" t="s">
        <v>1781</v>
      </c>
      <c r="I304" s="12">
        <v>10</v>
      </c>
      <c r="J304" s="19">
        <f t="shared" si="20"/>
        <v>87.49999999999999</v>
      </c>
      <c r="K304" s="20">
        <v>98</v>
      </c>
      <c r="L304" s="140">
        <f t="shared" si="22"/>
        <v>874.9999999999999</v>
      </c>
      <c r="M304" s="103"/>
      <c r="N304" s="144">
        <f t="shared" si="21"/>
        <v>980</v>
      </c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6">
        <v>10</v>
      </c>
      <c r="AQ304" s="16">
        <v>980</v>
      </c>
      <c r="AR304" s="103"/>
      <c r="AS304" s="103"/>
      <c r="AT304" s="103"/>
      <c r="AU304" s="103"/>
      <c r="AV304" s="103"/>
      <c r="AW304" s="103"/>
      <c r="AX304" s="24" t="s">
        <v>117</v>
      </c>
      <c r="AY304" s="17" t="s">
        <v>278</v>
      </c>
      <c r="AZ304" s="10" t="s">
        <v>2047</v>
      </c>
      <c r="BA304" s="103"/>
      <c r="BB304" s="104">
        <v>0</v>
      </c>
      <c r="BC304" s="16" t="s">
        <v>1807</v>
      </c>
      <c r="BD304" s="16" t="s">
        <v>925</v>
      </c>
      <c r="BE304" s="103"/>
      <c r="BF304" s="16" t="s">
        <v>445</v>
      </c>
      <c r="BG304" s="16" t="s">
        <v>445</v>
      </c>
      <c r="BH304" s="16" t="s">
        <v>446</v>
      </c>
      <c r="BI304" s="16" t="s">
        <v>1570</v>
      </c>
      <c r="BJ304" s="16" t="s">
        <v>1569</v>
      </c>
      <c r="BK304" s="16">
        <v>0</v>
      </c>
      <c r="BL304" s="16"/>
      <c r="BM304" s="12">
        <v>740360</v>
      </c>
      <c r="BN304" s="18">
        <v>5510410001</v>
      </c>
    </row>
    <row r="305" spans="1:66" ht="63.75">
      <c r="A305" s="18">
        <v>292</v>
      </c>
      <c r="B305" s="102" t="s">
        <v>539</v>
      </c>
      <c r="C305" s="16" t="s">
        <v>366</v>
      </c>
      <c r="D305" s="16" t="s">
        <v>989</v>
      </c>
      <c r="E305" s="16" t="s">
        <v>211</v>
      </c>
      <c r="F305" s="16" t="s">
        <v>1788</v>
      </c>
      <c r="G305" s="17" t="s">
        <v>1973</v>
      </c>
      <c r="H305" s="12" t="s">
        <v>1781</v>
      </c>
      <c r="I305" s="12">
        <v>10</v>
      </c>
      <c r="J305" s="19">
        <f t="shared" si="20"/>
        <v>107.13999999999999</v>
      </c>
      <c r="K305" s="20">
        <v>119.9968</v>
      </c>
      <c r="L305" s="144">
        <f t="shared" si="22"/>
        <v>1071.3999999999999</v>
      </c>
      <c r="M305" s="103"/>
      <c r="N305" s="144">
        <f t="shared" si="21"/>
        <v>1199.968</v>
      </c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6">
        <v>10</v>
      </c>
      <c r="AQ305" s="16">
        <v>1200</v>
      </c>
      <c r="AR305" s="103"/>
      <c r="AS305" s="103"/>
      <c r="AT305" s="103"/>
      <c r="AU305" s="103"/>
      <c r="AV305" s="103"/>
      <c r="AW305" s="103"/>
      <c r="AX305" s="24" t="s">
        <v>117</v>
      </c>
      <c r="AY305" s="17" t="s">
        <v>278</v>
      </c>
      <c r="AZ305" s="10" t="s">
        <v>2047</v>
      </c>
      <c r="BA305" s="103"/>
      <c r="BB305" s="104">
        <v>0</v>
      </c>
      <c r="BC305" s="16" t="s">
        <v>1807</v>
      </c>
      <c r="BD305" s="16" t="s">
        <v>925</v>
      </c>
      <c r="BE305" s="103"/>
      <c r="BF305" s="16" t="s">
        <v>445</v>
      </c>
      <c r="BG305" s="16" t="s">
        <v>445</v>
      </c>
      <c r="BH305" s="16" t="s">
        <v>446</v>
      </c>
      <c r="BI305" s="16" t="s">
        <v>1570</v>
      </c>
      <c r="BJ305" s="16" t="s">
        <v>1569</v>
      </c>
      <c r="BK305" s="16">
        <v>0</v>
      </c>
      <c r="BL305" s="16"/>
      <c r="BM305" s="12">
        <v>740360</v>
      </c>
      <c r="BN305" s="18">
        <v>5510410001</v>
      </c>
    </row>
    <row r="306" spans="1:66" ht="63.75">
      <c r="A306" s="18">
        <v>293</v>
      </c>
      <c r="B306" s="102" t="s">
        <v>539</v>
      </c>
      <c r="C306" s="16" t="s">
        <v>366</v>
      </c>
      <c r="D306" s="16" t="s">
        <v>989</v>
      </c>
      <c r="E306" s="16" t="s">
        <v>212</v>
      </c>
      <c r="F306" s="16" t="s">
        <v>1789</v>
      </c>
      <c r="G306" s="17" t="s">
        <v>1973</v>
      </c>
      <c r="H306" s="12" t="s">
        <v>1781</v>
      </c>
      <c r="I306" s="12">
        <v>10</v>
      </c>
      <c r="J306" s="19">
        <f t="shared" si="20"/>
        <v>107.13999999999999</v>
      </c>
      <c r="K306" s="20">
        <v>119.9968</v>
      </c>
      <c r="L306" s="144">
        <f t="shared" si="22"/>
        <v>1071.3999999999999</v>
      </c>
      <c r="M306" s="103"/>
      <c r="N306" s="144">
        <f t="shared" si="21"/>
        <v>1199.968</v>
      </c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6">
        <v>10</v>
      </c>
      <c r="AQ306" s="16">
        <v>1200</v>
      </c>
      <c r="AR306" s="103"/>
      <c r="AS306" s="103"/>
      <c r="AT306" s="103"/>
      <c r="AU306" s="103"/>
      <c r="AV306" s="103"/>
      <c r="AW306" s="103"/>
      <c r="AX306" s="24" t="s">
        <v>117</v>
      </c>
      <c r="AY306" s="17" t="s">
        <v>278</v>
      </c>
      <c r="AZ306" s="10" t="s">
        <v>2047</v>
      </c>
      <c r="BA306" s="103"/>
      <c r="BB306" s="104">
        <v>0</v>
      </c>
      <c r="BC306" s="16" t="s">
        <v>1807</v>
      </c>
      <c r="BD306" s="16" t="s">
        <v>925</v>
      </c>
      <c r="BE306" s="103"/>
      <c r="BF306" s="16" t="s">
        <v>445</v>
      </c>
      <c r="BG306" s="16" t="s">
        <v>445</v>
      </c>
      <c r="BH306" s="16" t="s">
        <v>446</v>
      </c>
      <c r="BI306" s="16" t="s">
        <v>1570</v>
      </c>
      <c r="BJ306" s="16" t="s">
        <v>1569</v>
      </c>
      <c r="BK306" s="16">
        <v>0</v>
      </c>
      <c r="BL306" s="16"/>
      <c r="BM306" s="12">
        <v>740360</v>
      </c>
      <c r="BN306" s="18">
        <v>5510410001</v>
      </c>
    </row>
    <row r="307" spans="1:66" ht="63.75">
      <c r="A307" s="18">
        <v>294</v>
      </c>
      <c r="B307" s="102" t="s">
        <v>539</v>
      </c>
      <c r="C307" s="16" t="s">
        <v>368</v>
      </c>
      <c r="D307" s="16" t="s">
        <v>989</v>
      </c>
      <c r="E307" s="16" t="s">
        <v>213</v>
      </c>
      <c r="F307" s="16" t="s">
        <v>1790</v>
      </c>
      <c r="G307" s="17" t="s">
        <v>1973</v>
      </c>
      <c r="H307" s="12" t="s">
        <v>1781</v>
      </c>
      <c r="I307" s="12">
        <v>10</v>
      </c>
      <c r="J307" s="19">
        <f t="shared" si="20"/>
        <v>285.71</v>
      </c>
      <c r="K307" s="20">
        <v>319.9952</v>
      </c>
      <c r="L307" s="144">
        <f t="shared" si="22"/>
        <v>2857.1</v>
      </c>
      <c r="M307" s="103"/>
      <c r="N307" s="144">
        <f t="shared" si="21"/>
        <v>3199.952</v>
      </c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6">
        <v>10</v>
      </c>
      <c r="AQ307" s="16">
        <v>3200</v>
      </c>
      <c r="AR307" s="103"/>
      <c r="AS307" s="103"/>
      <c r="AT307" s="103"/>
      <c r="AU307" s="103"/>
      <c r="AV307" s="103"/>
      <c r="AW307" s="103"/>
      <c r="AX307" s="24" t="s">
        <v>117</v>
      </c>
      <c r="AY307" s="17" t="s">
        <v>278</v>
      </c>
      <c r="AZ307" s="10" t="s">
        <v>2047</v>
      </c>
      <c r="BA307" s="103"/>
      <c r="BB307" s="104">
        <v>0</v>
      </c>
      <c r="BC307" s="16" t="s">
        <v>1807</v>
      </c>
      <c r="BD307" s="16" t="s">
        <v>925</v>
      </c>
      <c r="BE307" s="103"/>
      <c r="BF307" s="16" t="s">
        <v>445</v>
      </c>
      <c r="BG307" s="16" t="s">
        <v>445</v>
      </c>
      <c r="BH307" s="16" t="s">
        <v>446</v>
      </c>
      <c r="BI307" s="16" t="s">
        <v>1570</v>
      </c>
      <c r="BJ307" s="16" t="s">
        <v>1569</v>
      </c>
      <c r="BK307" s="16">
        <v>0</v>
      </c>
      <c r="BL307" s="16"/>
      <c r="BM307" s="12">
        <v>740360</v>
      </c>
      <c r="BN307" s="18">
        <v>5510410001</v>
      </c>
    </row>
    <row r="308" spans="1:66" ht="63.75">
      <c r="A308" s="18">
        <v>295</v>
      </c>
      <c r="B308" s="102" t="s">
        <v>539</v>
      </c>
      <c r="C308" s="16" t="s">
        <v>603</v>
      </c>
      <c r="D308" s="16" t="s">
        <v>990</v>
      </c>
      <c r="E308" s="88" t="s">
        <v>901</v>
      </c>
      <c r="F308" s="16" t="s">
        <v>1107</v>
      </c>
      <c r="G308" s="17" t="s">
        <v>1973</v>
      </c>
      <c r="H308" s="12" t="s">
        <v>1781</v>
      </c>
      <c r="I308" s="12">
        <v>100</v>
      </c>
      <c r="J308" s="19">
        <f t="shared" si="20"/>
        <v>50.55</v>
      </c>
      <c r="K308" s="20">
        <v>56.616</v>
      </c>
      <c r="L308" s="140">
        <f t="shared" si="22"/>
        <v>5055</v>
      </c>
      <c r="M308" s="103"/>
      <c r="N308" s="144">
        <f t="shared" si="21"/>
        <v>5661.6</v>
      </c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6">
        <v>100</v>
      </c>
      <c r="AQ308" s="23">
        <v>5661.6</v>
      </c>
      <c r="AR308" s="103"/>
      <c r="AS308" s="103"/>
      <c r="AT308" s="103"/>
      <c r="AU308" s="103"/>
      <c r="AV308" s="103"/>
      <c r="AW308" s="103"/>
      <c r="AX308" s="24" t="s">
        <v>117</v>
      </c>
      <c r="AY308" s="17" t="s">
        <v>278</v>
      </c>
      <c r="AZ308" s="10" t="s">
        <v>2047</v>
      </c>
      <c r="BA308" s="103"/>
      <c r="BB308" s="104">
        <v>0</v>
      </c>
      <c r="BC308" s="16" t="s">
        <v>1807</v>
      </c>
      <c r="BD308" s="16" t="s">
        <v>925</v>
      </c>
      <c r="BE308" s="103"/>
      <c r="BF308" s="16" t="s">
        <v>445</v>
      </c>
      <c r="BG308" s="16" t="s">
        <v>445</v>
      </c>
      <c r="BH308" s="16" t="s">
        <v>446</v>
      </c>
      <c r="BI308" s="16" t="s">
        <v>1570</v>
      </c>
      <c r="BJ308" s="16" t="s">
        <v>1569</v>
      </c>
      <c r="BK308" s="16">
        <v>0</v>
      </c>
      <c r="BL308" s="16"/>
      <c r="BM308" s="12">
        <v>740360</v>
      </c>
      <c r="BN308" s="18">
        <v>5510410001</v>
      </c>
    </row>
    <row r="309" spans="1:66" ht="63.75">
      <c r="A309" s="18">
        <v>296</v>
      </c>
      <c r="B309" s="102" t="s">
        <v>539</v>
      </c>
      <c r="C309" s="16" t="s">
        <v>604</v>
      </c>
      <c r="D309" s="16" t="s">
        <v>991</v>
      </c>
      <c r="E309" s="88" t="s">
        <v>903</v>
      </c>
      <c r="F309" s="16" t="s">
        <v>1791</v>
      </c>
      <c r="G309" s="17" t="s">
        <v>1973</v>
      </c>
      <c r="H309" s="12" t="s">
        <v>1781</v>
      </c>
      <c r="I309" s="12">
        <v>30</v>
      </c>
      <c r="J309" s="19">
        <f t="shared" si="20"/>
        <v>97.42999999999999</v>
      </c>
      <c r="K309" s="20">
        <v>109.1216</v>
      </c>
      <c r="L309" s="144">
        <f t="shared" si="22"/>
        <v>2922.8999999999996</v>
      </c>
      <c r="M309" s="107"/>
      <c r="N309" s="144">
        <f t="shared" si="21"/>
        <v>3273.6479999999997</v>
      </c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23">
        <v>30</v>
      </c>
      <c r="AQ309" s="23">
        <v>3273.6</v>
      </c>
      <c r="AR309" s="103"/>
      <c r="AS309" s="103"/>
      <c r="AT309" s="103"/>
      <c r="AU309" s="103"/>
      <c r="AV309" s="103"/>
      <c r="AW309" s="103"/>
      <c r="AX309" s="24" t="s">
        <v>117</v>
      </c>
      <c r="AY309" s="17" t="s">
        <v>278</v>
      </c>
      <c r="AZ309" s="10" t="s">
        <v>2047</v>
      </c>
      <c r="BA309" s="103"/>
      <c r="BB309" s="104">
        <v>0</v>
      </c>
      <c r="BC309" s="16" t="s">
        <v>1807</v>
      </c>
      <c r="BD309" s="16" t="s">
        <v>925</v>
      </c>
      <c r="BE309" s="103"/>
      <c r="BF309" s="16" t="s">
        <v>445</v>
      </c>
      <c r="BG309" s="16" t="s">
        <v>445</v>
      </c>
      <c r="BH309" s="16" t="s">
        <v>446</v>
      </c>
      <c r="BI309" s="16" t="s">
        <v>1570</v>
      </c>
      <c r="BJ309" s="16" t="s">
        <v>1569</v>
      </c>
      <c r="BK309" s="16">
        <v>0</v>
      </c>
      <c r="BL309" s="16"/>
      <c r="BM309" s="12">
        <v>740360</v>
      </c>
      <c r="BN309" s="18">
        <v>5510410001</v>
      </c>
    </row>
    <row r="310" spans="1:66" ht="63.75">
      <c r="A310" s="18">
        <v>297</v>
      </c>
      <c r="B310" s="102" t="s">
        <v>539</v>
      </c>
      <c r="C310" s="16" t="s">
        <v>605</v>
      </c>
      <c r="D310" s="16" t="s">
        <v>992</v>
      </c>
      <c r="E310" s="88" t="s">
        <v>903</v>
      </c>
      <c r="F310" s="16" t="s">
        <v>1791</v>
      </c>
      <c r="G310" s="17" t="s">
        <v>1973</v>
      </c>
      <c r="H310" s="12" t="s">
        <v>1781</v>
      </c>
      <c r="I310" s="12">
        <v>50</v>
      </c>
      <c r="J310" s="19">
        <f t="shared" si="20"/>
        <v>266.0799999999999</v>
      </c>
      <c r="K310" s="20">
        <v>298.0096</v>
      </c>
      <c r="L310" s="140">
        <f t="shared" si="22"/>
        <v>13303.999999999996</v>
      </c>
      <c r="M310" s="103"/>
      <c r="N310" s="144">
        <f t="shared" si="21"/>
        <v>14900.479999999998</v>
      </c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6">
        <v>50</v>
      </c>
      <c r="AQ310" s="23">
        <v>14900.5</v>
      </c>
      <c r="AR310" s="103"/>
      <c r="AS310" s="103"/>
      <c r="AT310" s="103"/>
      <c r="AU310" s="103"/>
      <c r="AV310" s="103"/>
      <c r="AW310" s="103"/>
      <c r="AX310" s="24" t="s">
        <v>117</v>
      </c>
      <c r="AY310" s="17" t="s">
        <v>278</v>
      </c>
      <c r="AZ310" s="10" t="s">
        <v>2047</v>
      </c>
      <c r="BA310" s="103"/>
      <c r="BB310" s="104">
        <v>0</v>
      </c>
      <c r="BC310" s="16" t="s">
        <v>1807</v>
      </c>
      <c r="BD310" s="16" t="s">
        <v>925</v>
      </c>
      <c r="BE310" s="103"/>
      <c r="BF310" s="16" t="s">
        <v>445</v>
      </c>
      <c r="BG310" s="16" t="s">
        <v>445</v>
      </c>
      <c r="BH310" s="16" t="s">
        <v>446</v>
      </c>
      <c r="BI310" s="16" t="s">
        <v>1570</v>
      </c>
      <c r="BJ310" s="16" t="s">
        <v>1569</v>
      </c>
      <c r="BK310" s="16">
        <v>0</v>
      </c>
      <c r="BL310" s="16"/>
      <c r="BM310" s="12">
        <v>740360</v>
      </c>
      <c r="BN310" s="18">
        <v>5510410001</v>
      </c>
    </row>
    <row r="311" spans="1:66" ht="204">
      <c r="A311" s="18">
        <v>298</v>
      </c>
      <c r="B311" s="102" t="s">
        <v>539</v>
      </c>
      <c r="C311" s="16" t="s">
        <v>606</v>
      </c>
      <c r="D311" s="16" t="s">
        <v>993</v>
      </c>
      <c r="E311" s="91" t="s">
        <v>1711</v>
      </c>
      <c r="F311" s="16" t="s">
        <v>1792</v>
      </c>
      <c r="G311" s="17" t="s">
        <v>1973</v>
      </c>
      <c r="H311" s="12" t="s">
        <v>1781</v>
      </c>
      <c r="I311" s="12">
        <v>5</v>
      </c>
      <c r="J311" s="19">
        <f t="shared" si="20"/>
        <v>408.55999999999995</v>
      </c>
      <c r="K311" s="20">
        <v>457.5872</v>
      </c>
      <c r="L311" s="144">
        <f t="shared" si="22"/>
        <v>2042.7999999999997</v>
      </c>
      <c r="M311" s="107"/>
      <c r="N311" s="144">
        <f t="shared" si="21"/>
        <v>2287.9359999999997</v>
      </c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23">
        <v>5</v>
      </c>
      <c r="AQ311" s="23">
        <v>2287.9</v>
      </c>
      <c r="AR311" s="103"/>
      <c r="AS311" s="103"/>
      <c r="AT311" s="103"/>
      <c r="AU311" s="103"/>
      <c r="AV311" s="103"/>
      <c r="AW311" s="103"/>
      <c r="AX311" s="24" t="s">
        <v>1767</v>
      </c>
      <c r="AY311" s="17" t="s">
        <v>278</v>
      </c>
      <c r="AZ311" s="10" t="s">
        <v>2047</v>
      </c>
      <c r="BA311" s="103"/>
      <c r="BB311" s="104">
        <v>0</v>
      </c>
      <c r="BC311" s="16" t="s">
        <v>1807</v>
      </c>
      <c r="BD311" s="16" t="s">
        <v>925</v>
      </c>
      <c r="BE311" s="103"/>
      <c r="BF311" s="16" t="s">
        <v>445</v>
      </c>
      <c r="BG311" s="16" t="s">
        <v>445</v>
      </c>
      <c r="BH311" s="16" t="s">
        <v>446</v>
      </c>
      <c r="BI311" s="16" t="s">
        <v>1574</v>
      </c>
      <c r="BJ311" s="16" t="s">
        <v>1569</v>
      </c>
      <c r="BK311" s="16">
        <v>75</v>
      </c>
      <c r="BL311" s="16"/>
      <c r="BM311" s="12">
        <v>740360</v>
      </c>
      <c r="BN311" s="18">
        <v>5510410001</v>
      </c>
    </row>
    <row r="312" spans="1:66" ht="63.75">
      <c r="A312" s="18">
        <v>299</v>
      </c>
      <c r="B312" s="102" t="s">
        <v>539</v>
      </c>
      <c r="C312" s="16" t="s">
        <v>607</v>
      </c>
      <c r="D312" s="16" t="s">
        <v>994</v>
      </c>
      <c r="E312" s="93" t="s">
        <v>1712</v>
      </c>
      <c r="F312" s="16" t="s">
        <v>1793</v>
      </c>
      <c r="G312" s="17" t="s">
        <v>1973</v>
      </c>
      <c r="H312" s="12" t="s">
        <v>1781</v>
      </c>
      <c r="I312" s="12">
        <v>5</v>
      </c>
      <c r="J312" s="19">
        <f t="shared" si="20"/>
        <v>339.28</v>
      </c>
      <c r="K312" s="20">
        <v>379.9936</v>
      </c>
      <c r="L312" s="144">
        <f t="shared" si="22"/>
        <v>1696.3999999999999</v>
      </c>
      <c r="M312" s="107"/>
      <c r="N312" s="144">
        <f t="shared" si="21"/>
        <v>1899.968</v>
      </c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23">
        <v>5</v>
      </c>
      <c r="AQ312" s="23">
        <v>1900</v>
      </c>
      <c r="AR312" s="103"/>
      <c r="AS312" s="103"/>
      <c r="AT312" s="103"/>
      <c r="AU312" s="103"/>
      <c r="AV312" s="103"/>
      <c r="AW312" s="103"/>
      <c r="AX312" s="24" t="s">
        <v>1767</v>
      </c>
      <c r="AY312" s="17" t="s">
        <v>278</v>
      </c>
      <c r="AZ312" s="10" t="s">
        <v>2047</v>
      </c>
      <c r="BA312" s="103"/>
      <c r="BB312" s="104">
        <v>0</v>
      </c>
      <c r="BC312" s="16" t="s">
        <v>1807</v>
      </c>
      <c r="BD312" s="16" t="s">
        <v>925</v>
      </c>
      <c r="BE312" s="103"/>
      <c r="BF312" s="16" t="s">
        <v>445</v>
      </c>
      <c r="BG312" s="16" t="s">
        <v>445</v>
      </c>
      <c r="BH312" s="16" t="s">
        <v>446</v>
      </c>
      <c r="BI312" s="16" t="s">
        <v>1574</v>
      </c>
      <c r="BJ312" s="16" t="s">
        <v>1569</v>
      </c>
      <c r="BK312" s="16">
        <v>75</v>
      </c>
      <c r="BL312" s="16"/>
      <c r="BM312" s="12">
        <v>740360</v>
      </c>
      <c r="BN312" s="18">
        <v>5510410001</v>
      </c>
    </row>
    <row r="313" spans="1:66" ht="63.75">
      <c r="A313" s="18">
        <v>300</v>
      </c>
      <c r="B313" s="102" t="s">
        <v>539</v>
      </c>
      <c r="C313" s="16" t="s">
        <v>608</v>
      </c>
      <c r="D313" s="16" t="s">
        <v>995</v>
      </c>
      <c r="E313" s="93" t="s">
        <v>1713</v>
      </c>
      <c r="F313" s="16" t="s">
        <v>1794</v>
      </c>
      <c r="G313" s="17" t="s">
        <v>1973</v>
      </c>
      <c r="H313" s="12" t="s">
        <v>1781</v>
      </c>
      <c r="I313" s="12">
        <v>5</v>
      </c>
      <c r="J313" s="19">
        <f t="shared" si="20"/>
        <v>339.28</v>
      </c>
      <c r="K313" s="20">
        <v>379.9936</v>
      </c>
      <c r="L313" s="144">
        <f t="shared" si="22"/>
        <v>1696.3999999999999</v>
      </c>
      <c r="M313" s="103"/>
      <c r="N313" s="144">
        <f t="shared" si="21"/>
        <v>1899.968</v>
      </c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6">
        <v>5</v>
      </c>
      <c r="AQ313" s="16">
        <v>1900</v>
      </c>
      <c r="AR313" s="103"/>
      <c r="AS313" s="103"/>
      <c r="AT313" s="103"/>
      <c r="AU313" s="103"/>
      <c r="AV313" s="103"/>
      <c r="AW313" s="103"/>
      <c r="AX313" s="24" t="s">
        <v>1767</v>
      </c>
      <c r="AY313" s="17" t="s">
        <v>278</v>
      </c>
      <c r="AZ313" s="10" t="s">
        <v>2047</v>
      </c>
      <c r="BA313" s="103"/>
      <c r="BB313" s="104">
        <v>0</v>
      </c>
      <c r="BC313" s="16" t="s">
        <v>1807</v>
      </c>
      <c r="BD313" s="16" t="s">
        <v>925</v>
      </c>
      <c r="BE313" s="103"/>
      <c r="BF313" s="16" t="s">
        <v>445</v>
      </c>
      <c r="BG313" s="16" t="s">
        <v>445</v>
      </c>
      <c r="BH313" s="16" t="s">
        <v>446</v>
      </c>
      <c r="BI313" s="16" t="s">
        <v>1574</v>
      </c>
      <c r="BJ313" s="16" t="s">
        <v>1569</v>
      </c>
      <c r="BK313" s="16">
        <v>75</v>
      </c>
      <c r="BL313" s="16"/>
      <c r="BM313" s="12">
        <v>740360</v>
      </c>
      <c r="BN313" s="18">
        <v>5510410001</v>
      </c>
    </row>
    <row r="314" spans="1:66" ht="63.75">
      <c r="A314" s="18">
        <v>301</v>
      </c>
      <c r="B314" s="102" t="s">
        <v>539</v>
      </c>
      <c r="C314" s="16" t="s">
        <v>609</v>
      </c>
      <c r="D314" s="16" t="s">
        <v>2280</v>
      </c>
      <c r="E314" s="93" t="s">
        <v>1714</v>
      </c>
      <c r="F314" s="16" t="s">
        <v>2172</v>
      </c>
      <c r="G314" s="17" t="s">
        <v>1973</v>
      </c>
      <c r="H314" s="12" t="s">
        <v>1781</v>
      </c>
      <c r="I314" s="12">
        <v>5</v>
      </c>
      <c r="J314" s="19">
        <f t="shared" si="20"/>
        <v>339.28</v>
      </c>
      <c r="K314" s="20">
        <v>379.9936</v>
      </c>
      <c r="L314" s="144">
        <f t="shared" si="22"/>
        <v>1696.3999999999999</v>
      </c>
      <c r="M314" s="103"/>
      <c r="N314" s="144">
        <f t="shared" si="21"/>
        <v>1899.968</v>
      </c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6">
        <v>5</v>
      </c>
      <c r="AQ314" s="16">
        <v>1900</v>
      </c>
      <c r="AR314" s="103"/>
      <c r="AS314" s="103"/>
      <c r="AT314" s="103"/>
      <c r="AU314" s="103"/>
      <c r="AV314" s="103"/>
      <c r="AW314" s="103"/>
      <c r="AX314" s="24" t="s">
        <v>1767</v>
      </c>
      <c r="AY314" s="17" t="s">
        <v>278</v>
      </c>
      <c r="AZ314" s="10" t="s">
        <v>2047</v>
      </c>
      <c r="BA314" s="103"/>
      <c r="BB314" s="104">
        <v>0</v>
      </c>
      <c r="BC314" s="16" t="s">
        <v>1807</v>
      </c>
      <c r="BD314" s="16" t="s">
        <v>925</v>
      </c>
      <c r="BE314" s="103"/>
      <c r="BF314" s="16" t="s">
        <v>445</v>
      </c>
      <c r="BG314" s="16" t="s">
        <v>445</v>
      </c>
      <c r="BH314" s="16" t="s">
        <v>446</v>
      </c>
      <c r="BI314" s="16" t="s">
        <v>1574</v>
      </c>
      <c r="BJ314" s="16" t="s">
        <v>1569</v>
      </c>
      <c r="BK314" s="16">
        <v>75</v>
      </c>
      <c r="BL314" s="16"/>
      <c r="BM314" s="12">
        <v>740360</v>
      </c>
      <c r="BN314" s="18">
        <v>5510410001</v>
      </c>
    </row>
    <row r="315" spans="1:66" ht="140.25" customHeight="1">
      <c r="A315" s="18">
        <v>302</v>
      </c>
      <c r="B315" s="102" t="s">
        <v>541</v>
      </c>
      <c r="C315" s="16" t="s">
        <v>610</v>
      </c>
      <c r="D315" s="16" t="s">
        <v>2281</v>
      </c>
      <c r="E315" s="93" t="s">
        <v>1715</v>
      </c>
      <c r="F315" s="16" t="s">
        <v>2173</v>
      </c>
      <c r="G315" s="17" t="s">
        <v>1973</v>
      </c>
      <c r="H315" s="12" t="s">
        <v>1781</v>
      </c>
      <c r="I315" s="12">
        <v>5</v>
      </c>
      <c r="J315" s="19">
        <f t="shared" si="20"/>
        <v>166.36999999999998</v>
      </c>
      <c r="K315" s="20">
        <v>186.3344</v>
      </c>
      <c r="L315" s="144">
        <f t="shared" si="22"/>
        <v>831.8499999999999</v>
      </c>
      <c r="M315" s="107"/>
      <c r="N315" s="144">
        <f t="shared" si="21"/>
        <v>931.672</v>
      </c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23">
        <v>5</v>
      </c>
      <c r="AQ315" s="23">
        <v>931.7</v>
      </c>
      <c r="AR315" s="103"/>
      <c r="AS315" s="103"/>
      <c r="AT315" s="103"/>
      <c r="AU315" s="103"/>
      <c r="AV315" s="103"/>
      <c r="AW315" s="103"/>
      <c r="AX315" s="24" t="s">
        <v>1767</v>
      </c>
      <c r="AY315" s="17" t="s">
        <v>278</v>
      </c>
      <c r="AZ315" s="10" t="s">
        <v>2047</v>
      </c>
      <c r="BA315" s="103"/>
      <c r="BB315" s="104">
        <v>0</v>
      </c>
      <c r="BC315" s="16" t="s">
        <v>1807</v>
      </c>
      <c r="BD315" s="16" t="s">
        <v>925</v>
      </c>
      <c r="BE315" s="103"/>
      <c r="BF315" s="16" t="s">
        <v>445</v>
      </c>
      <c r="BG315" s="16" t="s">
        <v>445</v>
      </c>
      <c r="BH315" s="16" t="s">
        <v>446</v>
      </c>
      <c r="BI315" s="16" t="s">
        <v>1574</v>
      </c>
      <c r="BJ315" s="16" t="s">
        <v>1569</v>
      </c>
      <c r="BK315" s="16">
        <v>75</v>
      </c>
      <c r="BL315" s="16"/>
      <c r="BM315" s="12">
        <v>740360</v>
      </c>
      <c r="BN315" s="18">
        <v>5510410001</v>
      </c>
    </row>
    <row r="316" spans="1:66" ht="191.25" customHeight="1">
      <c r="A316" s="18">
        <v>303</v>
      </c>
      <c r="B316" s="102" t="s">
        <v>541</v>
      </c>
      <c r="C316" s="16" t="s">
        <v>611</v>
      </c>
      <c r="D316" s="16" t="s">
        <v>2282</v>
      </c>
      <c r="E316" s="93" t="s">
        <v>1716</v>
      </c>
      <c r="F316" s="16" t="s">
        <v>1761</v>
      </c>
      <c r="G316" s="17" t="s">
        <v>1973</v>
      </c>
      <c r="H316" s="12" t="s">
        <v>1781</v>
      </c>
      <c r="I316" s="12">
        <v>10</v>
      </c>
      <c r="J316" s="19">
        <f t="shared" si="20"/>
        <v>102.64999999999999</v>
      </c>
      <c r="K316" s="20">
        <v>114.968</v>
      </c>
      <c r="L316" s="144">
        <f t="shared" si="22"/>
        <v>1026.5</v>
      </c>
      <c r="M316" s="107"/>
      <c r="N316" s="144">
        <f t="shared" si="21"/>
        <v>1149.68</v>
      </c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23">
        <v>10</v>
      </c>
      <c r="AQ316" s="23">
        <v>1149.7</v>
      </c>
      <c r="AR316" s="103"/>
      <c r="AS316" s="103"/>
      <c r="AT316" s="103"/>
      <c r="AU316" s="103"/>
      <c r="AV316" s="103"/>
      <c r="AW316" s="103"/>
      <c r="AX316" s="24" t="s">
        <v>1767</v>
      </c>
      <c r="AY316" s="17" t="s">
        <v>278</v>
      </c>
      <c r="AZ316" s="10" t="s">
        <v>2047</v>
      </c>
      <c r="BA316" s="103"/>
      <c r="BB316" s="104">
        <v>0</v>
      </c>
      <c r="BC316" s="16" t="s">
        <v>1807</v>
      </c>
      <c r="BD316" s="16" t="s">
        <v>925</v>
      </c>
      <c r="BE316" s="103"/>
      <c r="BF316" s="16" t="s">
        <v>445</v>
      </c>
      <c r="BG316" s="16" t="s">
        <v>445</v>
      </c>
      <c r="BH316" s="16" t="s">
        <v>446</v>
      </c>
      <c r="BI316" s="16" t="s">
        <v>1574</v>
      </c>
      <c r="BJ316" s="16" t="s">
        <v>1569</v>
      </c>
      <c r="BK316" s="16">
        <v>75</v>
      </c>
      <c r="BL316" s="16"/>
      <c r="BM316" s="12">
        <v>740360</v>
      </c>
      <c r="BN316" s="18">
        <v>5510410001</v>
      </c>
    </row>
    <row r="317" spans="1:66" ht="63.75">
      <c r="A317" s="18">
        <v>304</v>
      </c>
      <c r="B317" s="102" t="s">
        <v>541</v>
      </c>
      <c r="C317" s="16" t="s">
        <v>612</v>
      </c>
      <c r="D317" s="16" t="s">
        <v>2283</v>
      </c>
      <c r="E317" s="93" t="s">
        <v>1717</v>
      </c>
      <c r="F317" s="16" t="s">
        <v>833</v>
      </c>
      <c r="G317" s="17" t="s">
        <v>1973</v>
      </c>
      <c r="H317" s="12" t="s">
        <v>1781</v>
      </c>
      <c r="I317" s="12">
        <v>5</v>
      </c>
      <c r="J317" s="19">
        <f t="shared" si="20"/>
        <v>175.89</v>
      </c>
      <c r="K317" s="20">
        <v>196.9968</v>
      </c>
      <c r="L317" s="144">
        <f t="shared" si="22"/>
        <v>879.4499999999999</v>
      </c>
      <c r="M317" s="107"/>
      <c r="N317" s="144">
        <f t="shared" si="21"/>
        <v>984.984</v>
      </c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23">
        <v>5</v>
      </c>
      <c r="AQ317" s="23">
        <v>985</v>
      </c>
      <c r="AR317" s="103"/>
      <c r="AS317" s="103"/>
      <c r="AT317" s="103"/>
      <c r="AU317" s="103"/>
      <c r="AV317" s="103"/>
      <c r="AW317" s="103"/>
      <c r="AX317" s="24" t="s">
        <v>1767</v>
      </c>
      <c r="AY317" s="17" t="s">
        <v>278</v>
      </c>
      <c r="AZ317" s="10" t="s">
        <v>2047</v>
      </c>
      <c r="BA317" s="103"/>
      <c r="BB317" s="104">
        <v>0</v>
      </c>
      <c r="BC317" s="16" t="s">
        <v>1807</v>
      </c>
      <c r="BD317" s="16" t="s">
        <v>925</v>
      </c>
      <c r="BE317" s="103"/>
      <c r="BF317" s="16" t="s">
        <v>445</v>
      </c>
      <c r="BG317" s="16" t="s">
        <v>445</v>
      </c>
      <c r="BH317" s="16" t="s">
        <v>446</v>
      </c>
      <c r="BI317" s="16" t="s">
        <v>1574</v>
      </c>
      <c r="BJ317" s="16" t="s">
        <v>1569</v>
      </c>
      <c r="BK317" s="16">
        <v>75</v>
      </c>
      <c r="BL317" s="16"/>
      <c r="BM317" s="12">
        <v>740360</v>
      </c>
      <c r="BN317" s="18">
        <v>5510410001</v>
      </c>
    </row>
    <row r="318" spans="1:66" ht="108" customHeight="1">
      <c r="A318" s="18">
        <v>305</v>
      </c>
      <c r="B318" s="102" t="s">
        <v>541</v>
      </c>
      <c r="C318" s="16" t="s">
        <v>613</v>
      </c>
      <c r="D318" s="16" t="s">
        <v>2284</v>
      </c>
      <c r="E318" s="17" t="s">
        <v>1193</v>
      </c>
      <c r="F318" s="16" t="s">
        <v>834</v>
      </c>
      <c r="G318" s="17" t="s">
        <v>1973</v>
      </c>
      <c r="H318" s="12" t="s">
        <v>1781</v>
      </c>
      <c r="I318" s="12">
        <v>3</v>
      </c>
      <c r="J318" s="19">
        <f t="shared" si="20"/>
        <v>288.2142857142857</v>
      </c>
      <c r="K318" s="20">
        <v>322.8</v>
      </c>
      <c r="L318" s="144">
        <f t="shared" si="22"/>
        <v>864.6428571428571</v>
      </c>
      <c r="M318" s="103"/>
      <c r="N318" s="144">
        <f t="shared" si="21"/>
        <v>968.4000000000001</v>
      </c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6">
        <v>3</v>
      </c>
      <c r="AQ318" s="23">
        <f>AP318*K318</f>
        <v>968.4000000000001</v>
      </c>
      <c r="AR318" s="103"/>
      <c r="AS318" s="103"/>
      <c r="AT318" s="103"/>
      <c r="AU318" s="103"/>
      <c r="AV318" s="103"/>
      <c r="AW318" s="103"/>
      <c r="AX318" s="24" t="s">
        <v>1767</v>
      </c>
      <c r="AY318" s="17" t="s">
        <v>278</v>
      </c>
      <c r="AZ318" s="10" t="s">
        <v>2047</v>
      </c>
      <c r="BA318" s="103"/>
      <c r="BB318" s="104">
        <v>0</v>
      </c>
      <c r="BC318" s="16" t="s">
        <v>1807</v>
      </c>
      <c r="BD318" s="16" t="s">
        <v>925</v>
      </c>
      <c r="BE318" s="103"/>
      <c r="BF318" s="16" t="s">
        <v>445</v>
      </c>
      <c r="BG318" s="16" t="s">
        <v>445</v>
      </c>
      <c r="BH318" s="16" t="s">
        <v>446</v>
      </c>
      <c r="BI318" s="16" t="s">
        <v>1574</v>
      </c>
      <c r="BJ318" s="16" t="s">
        <v>1569</v>
      </c>
      <c r="BK318" s="16">
        <v>75</v>
      </c>
      <c r="BL318" s="16"/>
      <c r="BM318" s="12">
        <v>740360</v>
      </c>
      <c r="BN318" s="18">
        <v>5510410001</v>
      </c>
    </row>
    <row r="319" spans="1:66" ht="63.75">
      <c r="A319" s="18">
        <v>306</v>
      </c>
      <c r="B319" s="102" t="s">
        <v>541</v>
      </c>
      <c r="C319" s="16" t="s">
        <v>614</v>
      </c>
      <c r="D319" s="16" t="s">
        <v>2285</v>
      </c>
      <c r="E319" s="94" t="s">
        <v>1762</v>
      </c>
      <c r="F319" s="16" t="s">
        <v>1762</v>
      </c>
      <c r="G319" s="17" t="s">
        <v>1973</v>
      </c>
      <c r="H319" s="12" t="s">
        <v>1781</v>
      </c>
      <c r="I319" s="12">
        <v>5</v>
      </c>
      <c r="J319" s="19">
        <f t="shared" si="20"/>
        <v>175.89</v>
      </c>
      <c r="K319" s="20">
        <v>196.9968</v>
      </c>
      <c r="L319" s="144">
        <f t="shared" si="22"/>
        <v>879.4499999999999</v>
      </c>
      <c r="M319" s="103"/>
      <c r="N319" s="144">
        <f t="shared" si="21"/>
        <v>984.984</v>
      </c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6">
        <v>5</v>
      </c>
      <c r="AQ319" s="16">
        <v>985</v>
      </c>
      <c r="AR319" s="103"/>
      <c r="AS319" s="103"/>
      <c r="AT319" s="103"/>
      <c r="AU319" s="103"/>
      <c r="AV319" s="103"/>
      <c r="AW319" s="103"/>
      <c r="AX319" s="24" t="s">
        <v>1767</v>
      </c>
      <c r="AY319" s="17" t="s">
        <v>278</v>
      </c>
      <c r="AZ319" s="10" t="s">
        <v>2047</v>
      </c>
      <c r="BA319" s="103"/>
      <c r="BB319" s="104">
        <v>0</v>
      </c>
      <c r="BC319" s="16" t="s">
        <v>1807</v>
      </c>
      <c r="BD319" s="16" t="s">
        <v>925</v>
      </c>
      <c r="BE319" s="103"/>
      <c r="BF319" s="16" t="s">
        <v>445</v>
      </c>
      <c r="BG319" s="16" t="s">
        <v>445</v>
      </c>
      <c r="BH319" s="16" t="s">
        <v>446</v>
      </c>
      <c r="BI319" s="16" t="s">
        <v>1574</v>
      </c>
      <c r="BJ319" s="16" t="s">
        <v>1569</v>
      </c>
      <c r="BK319" s="16">
        <v>75</v>
      </c>
      <c r="BL319" s="16"/>
      <c r="BM319" s="12">
        <v>740360</v>
      </c>
      <c r="BN319" s="18">
        <v>5510410001</v>
      </c>
    </row>
    <row r="320" spans="1:66" ht="140.25">
      <c r="A320" s="18">
        <v>307</v>
      </c>
      <c r="B320" s="102" t="s">
        <v>541</v>
      </c>
      <c r="C320" s="16" t="s">
        <v>615</v>
      </c>
      <c r="D320" s="16" t="s">
        <v>2286</v>
      </c>
      <c r="E320" s="93" t="s">
        <v>1718</v>
      </c>
      <c r="F320" s="16" t="s">
        <v>633</v>
      </c>
      <c r="G320" s="17" t="s">
        <v>1973</v>
      </c>
      <c r="H320" s="12" t="s">
        <v>1781</v>
      </c>
      <c r="I320" s="12">
        <v>5</v>
      </c>
      <c r="J320" s="19">
        <f t="shared" si="20"/>
        <v>175.89</v>
      </c>
      <c r="K320" s="20">
        <v>196.9968</v>
      </c>
      <c r="L320" s="144">
        <f t="shared" si="22"/>
        <v>879.4499999999999</v>
      </c>
      <c r="M320" s="103"/>
      <c r="N320" s="144">
        <f t="shared" si="21"/>
        <v>984.984</v>
      </c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6">
        <v>5</v>
      </c>
      <c r="AQ320" s="16">
        <v>985</v>
      </c>
      <c r="AR320" s="103"/>
      <c r="AS320" s="103"/>
      <c r="AT320" s="103"/>
      <c r="AU320" s="103"/>
      <c r="AV320" s="103"/>
      <c r="AW320" s="103"/>
      <c r="AX320" s="24" t="s">
        <v>1767</v>
      </c>
      <c r="AY320" s="17" t="s">
        <v>278</v>
      </c>
      <c r="AZ320" s="10" t="s">
        <v>2047</v>
      </c>
      <c r="BA320" s="103"/>
      <c r="BB320" s="104">
        <v>0</v>
      </c>
      <c r="BC320" s="16" t="s">
        <v>1807</v>
      </c>
      <c r="BD320" s="16" t="s">
        <v>925</v>
      </c>
      <c r="BE320" s="103"/>
      <c r="BF320" s="16" t="s">
        <v>445</v>
      </c>
      <c r="BG320" s="16" t="s">
        <v>445</v>
      </c>
      <c r="BH320" s="16" t="s">
        <v>446</v>
      </c>
      <c r="BI320" s="16" t="s">
        <v>1574</v>
      </c>
      <c r="BJ320" s="16" t="s">
        <v>1569</v>
      </c>
      <c r="BK320" s="16">
        <v>75</v>
      </c>
      <c r="BL320" s="16"/>
      <c r="BM320" s="12">
        <v>740360</v>
      </c>
      <c r="BN320" s="18">
        <v>5510410001</v>
      </c>
    </row>
    <row r="321" spans="1:66" ht="63.75">
      <c r="A321" s="18">
        <v>308</v>
      </c>
      <c r="B321" s="102" t="s">
        <v>542</v>
      </c>
      <c r="C321" s="16" t="s">
        <v>99</v>
      </c>
      <c r="D321" s="16" t="s">
        <v>2287</v>
      </c>
      <c r="E321" s="93" t="s">
        <v>1719</v>
      </c>
      <c r="F321" s="16" t="s">
        <v>634</v>
      </c>
      <c r="G321" s="17" t="s">
        <v>1973</v>
      </c>
      <c r="H321" s="12" t="s">
        <v>1781</v>
      </c>
      <c r="I321" s="12">
        <v>48</v>
      </c>
      <c r="J321" s="19">
        <f t="shared" si="20"/>
        <v>267.84999999999997</v>
      </c>
      <c r="K321" s="20">
        <v>299.992</v>
      </c>
      <c r="L321" s="144">
        <f t="shared" si="22"/>
        <v>12856.8</v>
      </c>
      <c r="M321" s="103"/>
      <c r="N321" s="144">
        <f t="shared" si="21"/>
        <v>14399.616</v>
      </c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6">
        <v>48</v>
      </c>
      <c r="AQ321" s="16">
        <v>14399.6</v>
      </c>
      <c r="AR321" s="103"/>
      <c r="AS321" s="103"/>
      <c r="AT321" s="103"/>
      <c r="AU321" s="103"/>
      <c r="AV321" s="103"/>
      <c r="AW321" s="103"/>
      <c r="AX321" s="24" t="s">
        <v>2105</v>
      </c>
      <c r="AY321" s="17" t="s">
        <v>278</v>
      </c>
      <c r="AZ321" s="10" t="s">
        <v>2047</v>
      </c>
      <c r="BA321" s="103"/>
      <c r="BB321" s="104">
        <v>0</v>
      </c>
      <c r="BC321" s="16" t="s">
        <v>1807</v>
      </c>
      <c r="BD321" s="16" t="s">
        <v>925</v>
      </c>
      <c r="BE321" s="103"/>
      <c r="BF321" s="16" t="s">
        <v>445</v>
      </c>
      <c r="BG321" s="16" t="s">
        <v>445</v>
      </c>
      <c r="BH321" s="16" t="s">
        <v>446</v>
      </c>
      <c r="BI321" s="16" t="s">
        <v>1574</v>
      </c>
      <c r="BJ321" s="16" t="s">
        <v>1569</v>
      </c>
      <c r="BK321" s="16">
        <v>100</v>
      </c>
      <c r="BL321" s="16"/>
      <c r="BM321" s="12">
        <v>740360</v>
      </c>
      <c r="BN321" s="18">
        <v>5510410001</v>
      </c>
    </row>
    <row r="322" spans="1:66" ht="63.75">
      <c r="A322" s="18">
        <v>309</v>
      </c>
      <c r="B322" s="102" t="s">
        <v>543</v>
      </c>
      <c r="C322" s="16" t="s">
        <v>100</v>
      </c>
      <c r="D322" s="16" t="s">
        <v>2288</v>
      </c>
      <c r="E322" s="93" t="s">
        <v>1720</v>
      </c>
      <c r="F322" s="16" t="s">
        <v>635</v>
      </c>
      <c r="G322" s="17" t="s">
        <v>1973</v>
      </c>
      <c r="H322" s="12" t="s">
        <v>1781</v>
      </c>
      <c r="I322" s="12">
        <v>20</v>
      </c>
      <c r="J322" s="19">
        <f t="shared" si="20"/>
        <v>460</v>
      </c>
      <c r="K322" s="20">
        <v>515.2</v>
      </c>
      <c r="L322" s="140">
        <f t="shared" si="22"/>
        <v>9200</v>
      </c>
      <c r="M322" s="103"/>
      <c r="N322" s="144">
        <f t="shared" si="21"/>
        <v>10304.000000000002</v>
      </c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6">
        <v>20</v>
      </c>
      <c r="AQ322" s="16">
        <v>10304</v>
      </c>
      <c r="AR322" s="103"/>
      <c r="AS322" s="103"/>
      <c r="AT322" s="103"/>
      <c r="AU322" s="103"/>
      <c r="AV322" s="103"/>
      <c r="AW322" s="103"/>
      <c r="AX322" s="24" t="s">
        <v>2105</v>
      </c>
      <c r="AY322" s="17" t="s">
        <v>278</v>
      </c>
      <c r="AZ322" s="10" t="s">
        <v>2047</v>
      </c>
      <c r="BA322" s="103"/>
      <c r="BB322" s="104">
        <v>0</v>
      </c>
      <c r="BC322" s="16" t="s">
        <v>1807</v>
      </c>
      <c r="BD322" s="16" t="s">
        <v>925</v>
      </c>
      <c r="BE322" s="103"/>
      <c r="BF322" s="16" t="s">
        <v>445</v>
      </c>
      <c r="BG322" s="16" t="s">
        <v>445</v>
      </c>
      <c r="BH322" s="16" t="s">
        <v>446</v>
      </c>
      <c r="BI322" s="16" t="s">
        <v>1570</v>
      </c>
      <c r="BJ322" s="16" t="s">
        <v>1569</v>
      </c>
      <c r="BK322" s="16">
        <v>0</v>
      </c>
      <c r="BL322" s="16"/>
      <c r="BM322" s="12">
        <v>740360</v>
      </c>
      <c r="BN322" s="18">
        <v>5510410001</v>
      </c>
    </row>
    <row r="323" spans="1:66" ht="114.75">
      <c r="A323" s="18">
        <v>310</v>
      </c>
      <c r="B323" s="102" t="s">
        <v>542</v>
      </c>
      <c r="C323" s="16" t="s">
        <v>101</v>
      </c>
      <c r="D323" s="16" t="s">
        <v>2289</v>
      </c>
      <c r="E323" s="93" t="s">
        <v>1721</v>
      </c>
      <c r="F323" s="16" t="s">
        <v>636</v>
      </c>
      <c r="G323" s="17" t="s">
        <v>1973</v>
      </c>
      <c r="H323" s="12" t="s">
        <v>1781</v>
      </c>
      <c r="I323" s="12">
        <v>20</v>
      </c>
      <c r="J323" s="19">
        <f t="shared" si="20"/>
        <v>89.27999999999999</v>
      </c>
      <c r="K323" s="20">
        <v>99.9936</v>
      </c>
      <c r="L323" s="144">
        <f t="shared" si="22"/>
        <v>1785.5999999999997</v>
      </c>
      <c r="M323" s="107"/>
      <c r="N323" s="144">
        <f t="shared" si="21"/>
        <v>1999.8719999999998</v>
      </c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23">
        <v>20</v>
      </c>
      <c r="AQ323" s="23">
        <v>1999.9</v>
      </c>
      <c r="AR323" s="103"/>
      <c r="AS323" s="103"/>
      <c r="AT323" s="103"/>
      <c r="AU323" s="103"/>
      <c r="AV323" s="103"/>
      <c r="AW323" s="103"/>
      <c r="AX323" s="24" t="s">
        <v>2105</v>
      </c>
      <c r="AY323" s="17" t="s">
        <v>278</v>
      </c>
      <c r="AZ323" s="10" t="s">
        <v>2047</v>
      </c>
      <c r="BA323" s="103"/>
      <c r="BB323" s="104">
        <v>0</v>
      </c>
      <c r="BC323" s="16" t="s">
        <v>1807</v>
      </c>
      <c r="BD323" s="16" t="s">
        <v>925</v>
      </c>
      <c r="BE323" s="103"/>
      <c r="BF323" s="16" t="s">
        <v>445</v>
      </c>
      <c r="BG323" s="16" t="s">
        <v>445</v>
      </c>
      <c r="BH323" s="16" t="s">
        <v>446</v>
      </c>
      <c r="BI323" s="16" t="s">
        <v>1574</v>
      </c>
      <c r="BJ323" s="16" t="s">
        <v>1569</v>
      </c>
      <c r="BK323" s="16">
        <v>100</v>
      </c>
      <c r="BL323" s="16"/>
      <c r="BM323" s="12">
        <v>740360</v>
      </c>
      <c r="BN323" s="18">
        <v>5510410001</v>
      </c>
    </row>
    <row r="324" spans="1:66" ht="120" customHeight="1">
      <c r="A324" s="18">
        <v>311</v>
      </c>
      <c r="B324" s="102" t="s">
        <v>542</v>
      </c>
      <c r="C324" s="16" t="s">
        <v>102</v>
      </c>
      <c r="D324" s="16" t="s">
        <v>2290</v>
      </c>
      <c r="E324" s="94" t="s">
        <v>1194</v>
      </c>
      <c r="F324" s="16" t="s">
        <v>835</v>
      </c>
      <c r="G324" s="17" t="s">
        <v>1973</v>
      </c>
      <c r="H324" s="12" t="s">
        <v>1781</v>
      </c>
      <c r="I324" s="12">
        <v>3</v>
      </c>
      <c r="J324" s="19">
        <f t="shared" si="20"/>
        <v>399.99999999999994</v>
      </c>
      <c r="K324" s="20">
        <v>448</v>
      </c>
      <c r="L324" s="140">
        <f t="shared" si="22"/>
        <v>1199.9999999999998</v>
      </c>
      <c r="M324" s="103"/>
      <c r="N324" s="144">
        <f t="shared" si="21"/>
        <v>1343.9999999999998</v>
      </c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6">
        <v>3</v>
      </c>
      <c r="AQ324" s="16">
        <v>1344</v>
      </c>
      <c r="AR324" s="103"/>
      <c r="AS324" s="103"/>
      <c r="AT324" s="103"/>
      <c r="AU324" s="103"/>
      <c r="AV324" s="103"/>
      <c r="AW324" s="103"/>
      <c r="AX324" s="24" t="s">
        <v>2105</v>
      </c>
      <c r="AY324" s="17" t="s">
        <v>278</v>
      </c>
      <c r="AZ324" s="10" t="s">
        <v>2047</v>
      </c>
      <c r="BA324" s="103"/>
      <c r="BB324" s="104">
        <v>0</v>
      </c>
      <c r="BC324" s="16" t="s">
        <v>1807</v>
      </c>
      <c r="BD324" s="16" t="s">
        <v>925</v>
      </c>
      <c r="BE324" s="103"/>
      <c r="BF324" s="16" t="s">
        <v>445</v>
      </c>
      <c r="BG324" s="16" t="s">
        <v>445</v>
      </c>
      <c r="BH324" s="16" t="s">
        <v>446</v>
      </c>
      <c r="BI324" s="16" t="s">
        <v>1570</v>
      </c>
      <c r="BJ324" s="16" t="s">
        <v>1569</v>
      </c>
      <c r="BK324" s="16">
        <v>0</v>
      </c>
      <c r="BL324" s="16"/>
      <c r="BM324" s="12">
        <v>740360</v>
      </c>
      <c r="BN324" s="18">
        <v>5510410001</v>
      </c>
    </row>
    <row r="325" spans="1:66" ht="63.75">
      <c r="A325" s="18">
        <v>312</v>
      </c>
      <c r="B325" s="102" t="s">
        <v>542</v>
      </c>
      <c r="C325" s="16" t="s">
        <v>103</v>
      </c>
      <c r="D325" s="16" t="s">
        <v>2291</v>
      </c>
      <c r="E325" s="93" t="s">
        <v>1722</v>
      </c>
      <c r="F325" s="16" t="s">
        <v>2053</v>
      </c>
      <c r="G325" s="17" t="s">
        <v>1973</v>
      </c>
      <c r="H325" s="12" t="s">
        <v>1781</v>
      </c>
      <c r="I325" s="12">
        <v>20</v>
      </c>
      <c r="J325" s="19">
        <f aca="true" t="shared" si="23" ref="J325:J388">K325/1.12</f>
        <v>321.42</v>
      </c>
      <c r="K325" s="20">
        <v>359.9904</v>
      </c>
      <c r="L325" s="144">
        <f t="shared" si="22"/>
        <v>6428.400000000001</v>
      </c>
      <c r="M325" s="107"/>
      <c r="N325" s="144">
        <f t="shared" si="21"/>
        <v>7199.808000000001</v>
      </c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23">
        <v>20</v>
      </c>
      <c r="AQ325" s="23">
        <v>7199.8</v>
      </c>
      <c r="AR325" s="103"/>
      <c r="AS325" s="103"/>
      <c r="AT325" s="103"/>
      <c r="AU325" s="103"/>
      <c r="AV325" s="103"/>
      <c r="AW325" s="103"/>
      <c r="AX325" s="24" t="s">
        <v>2105</v>
      </c>
      <c r="AY325" s="17" t="s">
        <v>278</v>
      </c>
      <c r="AZ325" s="10" t="s">
        <v>2047</v>
      </c>
      <c r="BA325" s="103"/>
      <c r="BB325" s="104">
        <v>0</v>
      </c>
      <c r="BC325" s="16" t="s">
        <v>1807</v>
      </c>
      <c r="BD325" s="16" t="s">
        <v>925</v>
      </c>
      <c r="BE325" s="103"/>
      <c r="BF325" s="16" t="s">
        <v>445</v>
      </c>
      <c r="BG325" s="16" t="s">
        <v>445</v>
      </c>
      <c r="BH325" s="16" t="s">
        <v>446</v>
      </c>
      <c r="BI325" s="16" t="s">
        <v>1574</v>
      </c>
      <c r="BJ325" s="16" t="s">
        <v>1569</v>
      </c>
      <c r="BK325" s="16">
        <v>100</v>
      </c>
      <c r="BL325" s="16"/>
      <c r="BM325" s="12">
        <v>740360</v>
      </c>
      <c r="BN325" s="18">
        <v>5510410001</v>
      </c>
    </row>
    <row r="326" spans="1:66" ht="63.75">
      <c r="A326" s="18">
        <v>313</v>
      </c>
      <c r="B326" s="102" t="s">
        <v>542</v>
      </c>
      <c r="C326" s="16" t="s">
        <v>104</v>
      </c>
      <c r="D326" s="16" t="s">
        <v>2292</v>
      </c>
      <c r="E326" s="93" t="s">
        <v>1722</v>
      </c>
      <c r="F326" s="16" t="s">
        <v>2053</v>
      </c>
      <c r="G326" s="17" t="s">
        <v>1973</v>
      </c>
      <c r="H326" s="12" t="s">
        <v>1781</v>
      </c>
      <c r="I326" s="12">
        <v>20</v>
      </c>
      <c r="J326" s="19">
        <f t="shared" si="23"/>
        <v>456.59999999999997</v>
      </c>
      <c r="K326" s="20">
        <v>511.392</v>
      </c>
      <c r="L326" s="140">
        <f t="shared" si="22"/>
        <v>9132</v>
      </c>
      <c r="M326" s="103"/>
      <c r="N326" s="144">
        <f t="shared" si="21"/>
        <v>10227.84</v>
      </c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6">
        <v>20</v>
      </c>
      <c r="AQ326" s="23">
        <v>10227.8</v>
      </c>
      <c r="AR326" s="103"/>
      <c r="AS326" s="103"/>
      <c r="AT326" s="103"/>
      <c r="AU326" s="103"/>
      <c r="AV326" s="103"/>
      <c r="AW326" s="103"/>
      <c r="AX326" s="24" t="s">
        <v>2105</v>
      </c>
      <c r="AY326" s="17" t="s">
        <v>278</v>
      </c>
      <c r="AZ326" s="10" t="s">
        <v>2047</v>
      </c>
      <c r="BA326" s="103"/>
      <c r="BB326" s="104">
        <v>0</v>
      </c>
      <c r="BC326" s="16" t="s">
        <v>1807</v>
      </c>
      <c r="BD326" s="16" t="s">
        <v>925</v>
      </c>
      <c r="BE326" s="103"/>
      <c r="BF326" s="16" t="s">
        <v>445</v>
      </c>
      <c r="BG326" s="16" t="s">
        <v>445</v>
      </c>
      <c r="BH326" s="16" t="s">
        <v>446</v>
      </c>
      <c r="BI326" s="16" t="s">
        <v>1574</v>
      </c>
      <c r="BJ326" s="16" t="s">
        <v>1569</v>
      </c>
      <c r="BK326" s="16">
        <v>100</v>
      </c>
      <c r="BL326" s="16"/>
      <c r="BM326" s="12">
        <v>740360</v>
      </c>
      <c r="BN326" s="18">
        <v>5510410001</v>
      </c>
    </row>
    <row r="327" spans="1:66" ht="63.75">
      <c r="A327" s="18">
        <v>314</v>
      </c>
      <c r="B327" s="102" t="s">
        <v>542</v>
      </c>
      <c r="C327" s="16" t="s">
        <v>2293</v>
      </c>
      <c r="D327" s="16" t="s">
        <v>2293</v>
      </c>
      <c r="E327" s="93" t="s">
        <v>1723</v>
      </c>
      <c r="F327" s="16" t="s">
        <v>1113</v>
      </c>
      <c r="G327" s="17" t="s">
        <v>1973</v>
      </c>
      <c r="H327" s="12" t="s">
        <v>1781</v>
      </c>
      <c r="I327" s="12">
        <v>5</v>
      </c>
      <c r="J327" s="19">
        <f t="shared" si="23"/>
        <v>231.55999999999997</v>
      </c>
      <c r="K327" s="20">
        <v>259.3472</v>
      </c>
      <c r="L327" s="144">
        <f t="shared" si="22"/>
        <v>1157.8</v>
      </c>
      <c r="M327" s="107"/>
      <c r="N327" s="144">
        <f t="shared" si="21"/>
        <v>1296.736</v>
      </c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23">
        <v>5</v>
      </c>
      <c r="AQ327" s="23">
        <v>1296.7</v>
      </c>
      <c r="AR327" s="103"/>
      <c r="AS327" s="103"/>
      <c r="AT327" s="103"/>
      <c r="AU327" s="103"/>
      <c r="AV327" s="103"/>
      <c r="AW327" s="103"/>
      <c r="AX327" s="24" t="s">
        <v>2105</v>
      </c>
      <c r="AY327" s="17" t="s">
        <v>278</v>
      </c>
      <c r="AZ327" s="10" t="s">
        <v>2047</v>
      </c>
      <c r="BA327" s="103"/>
      <c r="BB327" s="104">
        <v>0</v>
      </c>
      <c r="BC327" s="16" t="s">
        <v>1807</v>
      </c>
      <c r="BD327" s="16" t="s">
        <v>925</v>
      </c>
      <c r="BE327" s="103"/>
      <c r="BF327" s="16" t="s">
        <v>445</v>
      </c>
      <c r="BG327" s="16" t="s">
        <v>445</v>
      </c>
      <c r="BH327" s="16" t="s">
        <v>446</v>
      </c>
      <c r="BI327" s="16" t="s">
        <v>1574</v>
      </c>
      <c r="BJ327" s="16" t="s">
        <v>1569</v>
      </c>
      <c r="BK327" s="16">
        <v>100</v>
      </c>
      <c r="BL327" s="16"/>
      <c r="BM327" s="12">
        <v>740360</v>
      </c>
      <c r="BN327" s="18">
        <v>5510410001</v>
      </c>
    </row>
    <row r="328" spans="1:66" ht="63.75">
      <c r="A328" s="18">
        <v>315</v>
      </c>
      <c r="B328" s="102" t="s">
        <v>542</v>
      </c>
      <c r="C328" s="16" t="s">
        <v>105</v>
      </c>
      <c r="D328" s="16" t="s">
        <v>2294</v>
      </c>
      <c r="E328" s="93" t="s">
        <v>1724</v>
      </c>
      <c r="F328" s="16" t="s">
        <v>1114</v>
      </c>
      <c r="G328" s="17" t="s">
        <v>1973</v>
      </c>
      <c r="H328" s="12" t="s">
        <v>1781</v>
      </c>
      <c r="I328" s="12">
        <v>50</v>
      </c>
      <c r="J328" s="19">
        <f t="shared" si="23"/>
        <v>238.61999999999995</v>
      </c>
      <c r="K328" s="20">
        <v>267.2544</v>
      </c>
      <c r="L328" s="140">
        <f t="shared" si="22"/>
        <v>11930.999999999998</v>
      </c>
      <c r="M328" s="103"/>
      <c r="N328" s="144">
        <f t="shared" si="21"/>
        <v>13362.72</v>
      </c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6">
        <v>50</v>
      </c>
      <c r="AQ328" s="23">
        <v>13362.7</v>
      </c>
      <c r="AR328" s="103"/>
      <c r="AS328" s="103"/>
      <c r="AT328" s="103"/>
      <c r="AU328" s="103"/>
      <c r="AV328" s="103"/>
      <c r="AW328" s="103"/>
      <c r="AX328" s="24" t="s">
        <v>2105</v>
      </c>
      <c r="AY328" s="17" t="s">
        <v>278</v>
      </c>
      <c r="AZ328" s="10" t="s">
        <v>2047</v>
      </c>
      <c r="BA328" s="103"/>
      <c r="BB328" s="104">
        <v>0</v>
      </c>
      <c r="BC328" s="16" t="s">
        <v>1807</v>
      </c>
      <c r="BD328" s="16" t="s">
        <v>925</v>
      </c>
      <c r="BE328" s="103"/>
      <c r="BF328" s="16" t="s">
        <v>445</v>
      </c>
      <c r="BG328" s="16" t="s">
        <v>445</v>
      </c>
      <c r="BH328" s="16" t="s">
        <v>446</v>
      </c>
      <c r="BI328" s="16" t="s">
        <v>1570</v>
      </c>
      <c r="BJ328" s="16" t="s">
        <v>1569</v>
      </c>
      <c r="BK328" s="16">
        <v>0</v>
      </c>
      <c r="BL328" s="16"/>
      <c r="BM328" s="12">
        <v>740360</v>
      </c>
      <c r="BN328" s="18">
        <v>5510410001</v>
      </c>
    </row>
    <row r="329" spans="1:66" ht="63.75" customHeight="1">
      <c r="A329" s="18">
        <v>316</v>
      </c>
      <c r="B329" s="102" t="s">
        <v>542</v>
      </c>
      <c r="C329" s="16" t="s">
        <v>106</v>
      </c>
      <c r="D329" s="16" t="s">
        <v>2295</v>
      </c>
      <c r="E329" s="93" t="s">
        <v>1725</v>
      </c>
      <c r="F329" s="16" t="s">
        <v>2054</v>
      </c>
      <c r="G329" s="17" t="s">
        <v>1973</v>
      </c>
      <c r="H329" s="12" t="s">
        <v>1781</v>
      </c>
      <c r="I329" s="12">
        <v>10</v>
      </c>
      <c r="J329" s="19">
        <f t="shared" si="23"/>
        <v>342.17999999999995</v>
      </c>
      <c r="K329" s="20">
        <v>383.2416</v>
      </c>
      <c r="L329" s="144">
        <f t="shared" si="22"/>
        <v>3421.7999999999993</v>
      </c>
      <c r="M329" s="107"/>
      <c r="N329" s="144">
        <f t="shared" si="21"/>
        <v>3832.4159999999997</v>
      </c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23">
        <v>10</v>
      </c>
      <c r="AQ329" s="23">
        <v>3832.4</v>
      </c>
      <c r="AR329" s="103"/>
      <c r="AS329" s="103"/>
      <c r="AT329" s="103"/>
      <c r="AU329" s="103"/>
      <c r="AV329" s="103"/>
      <c r="AW329" s="103"/>
      <c r="AX329" s="24" t="s">
        <v>2105</v>
      </c>
      <c r="AY329" s="17" t="s">
        <v>278</v>
      </c>
      <c r="AZ329" s="10" t="s">
        <v>2047</v>
      </c>
      <c r="BA329" s="103"/>
      <c r="BB329" s="104">
        <v>0</v>
      </c>
      <c r="BC329" s="16" t="s">
        <v>1807</v>
      </c>
      <c r="BD329" s="16" t="s">
        <v>925</v>
      </c>
      <c r="BE329" s="103"/>
      <c r="BF329" s="16" t="s">
        <v>445</v>
      </c>
      <c r="BG329" s="16" t="s">
        <v>445</v>
      </c>
      <c r="BH329" s="16" t="s">
        <v>446</v>
      </c>
      <c r="BI329" s="16" t="s">
        <v>1574</v>
      </c>
      <c r="BJ329" s="16" t="s">
        <v>1569</v>
      </c>
      <c r="BK329" s="16">
        <v>100</v>
      </c>
      <c r="BL329" s="16"/>
      <c r="BM329" s="12">
        <v>740360</v>
      </c>
      <c r="BN329" s="18">
        <v>5510410001</v>
      </c>
    </row>
    <row r="330" spans="1:66" ht="63.75">
      <c r="A330" s="18">
        <v>317</v>
      </c>
      <c r="B330" s="102" t="s">
        <v>542</v>
      </c>
      <c r="C330" s="16" t="s">
        <v>107</v>
      </c>
      <c r="D330" s="16" t="s">
        <v>2296</v>
      </c>
      <c r="E330" s="94" t="s">
        <v>2055</v>
      </c>
      <c r="F330" s="16" t="s">
        <v>2055</v>
      </c>
      <c r="G330" s="17" t="s">
        <v>1973</v>
      </c>
      <c r="H330" s="12" t="s">
        <v>1781</v>
      </c>
      <c r="I330" s="12">
        <v>10</v>
      </c>
      <c r="J330" s="19">
        <f t="shared" si="23"/>
        <v>474.99999999999994</v>
      </c>
      <c r="K330" s="20">
        <v>532</v>
      </c>
      <c r="L330" s="140">
        <f t="shared" si="22"/>
        <v>4749.999999999999</v>
      </c>
      <c r="M330" s="103"/>
      <c r="N330" s="144">
        <f t="shared" si="21"/>
        <v>5319.999999999999</v>
      </c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6">
        <v>10</v>
      </c>
      <c r="AQ330" s="16">
        <v>5320</v>
      </c>
      <c r="AR330" s="103"/>
      <c r="AS330" s="103"/>
      <c r="AT330" s="103"/>
      <c r="AU330" s="103"/>
      <c r="AV330" s="103"/>
      <c r="AW330" s="103"/>
      <c r="AX330" s="24" t="s">
        <v>2105</v>
      </c>
      <c r="AY330" s="17" t="s">
        <v>278</v>
      </c>
      <c r="AZ330" s="10" t="s">
        <v>2047</v>
      </c>
      <c r="BA330" s="103"/>
      <c r="BB330" s="104">
        <v>0</v>
      </c>
      <c r="BC330" s="16" t="s">
        <v>1807</v>
      </c>
      <c r="BD330" s="16" t="s">
        <v>925</v>
      </c>
      <c r="BE330" s="103"/>
      <c r="BF330" s="16" t="s">
        <v>445</v>
      </c>
      <c r="BG330" s="16" t="s">
        <v>445</v>
      </c>
      <c r="BH330" s="16" t="s">
        <v>446</v>
      </c>
      <c r="BI330" s="16" t="s">
        <v>1574</v>
      </c>
      <c r="BJ330" s="16" t="s">
        <v>1569</v>
      </c>
      <c r="BK330" s="16">
        <v>100</v>
      </c>
      <c r="BL330" s="16"/>
      <c r="BM330" s="12">
        <v>740360</v>
      </c>
      <c r="BN330" s="18">
        <v>5510410001</v>
      </c>
    </row>
    <row r="331" spans="1:66" ht="76.5">
      <c r="A331" s="18">
        <v>318</v>
      </c>
      <c r="B331" s="102" t="s">
        <v>542</v>
      </c>
      <c r="C331" s="16" t="s">
        <v>108</v>
      </c>
      <c r="D331" s="16" t="s">
        <v>2297</v>
      </c>
      <c r="E331" s="93" t="s">
        <v>1726</v>
      </c>
      <c r="F331" s="16" t="s">
        <v>2056</v>
      </c>
      <c r="G331" s="17" t="s">
        <v>1973</v>
      </c>
      <c r="H331" s="12" t="s">
        <v>1781</v>
      </c>
      <c r="I331" s="12">
        <v>2</v>
      </c>
      <c r="J331" s="19">
        <f t="shared" si="23"/>
        <v>2053.5699999999997</v>
      </c>
      <c r="K331" s="20">
        <v>2299.9984</v>
      </c>
      <c r="L331" s="144">
        <f t="shared" si="22"/>
        <v>4107.139999999999</v>
      </c>
      <c r="M331" s="103"/>
      <c r="N331" s="144">
        <f t="shared" si="21"/>
        <v>4599.9968</v>
      </c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6">
        <v>2</v>
      </c>
      <c r="AQ331" s="16">
        <v>4600</v>
      </c>
      <c r="AR331" s="103"/>
      <c r="AS331" s="103"/>
      <c r="AT331" s="103"/>
      <c r="AU331" s="103"/>
      <c r="AV331" s="103"/>
      <c r="AW331" s="103"/>
      <c r="AX331" s="24" t="s">
        <v>2105</v>
      </c>
      <c r="AY331" s="17" t="s">
        <v>278</v>
      </c>
      <c r="AZ331" s="10" t="s">
        <v>2047</v>
      </c>
      <c r="BA331" s="103"/>
      <c r="BB331" s="104">
        <v>0</v>
      </c>
      <c r="BC331" s="16" t="s">
        <v>1807</v>
      </c>
      <c r="BD331" s="16" t="s">
        <v>925</v>
      </c>
      <c r="BE331" s="103"/>
      <c r="BF331" s="16" t="s">
        <v>445</v>
      </c>
      <c r="BG331" s="16" t="s">
        <v>445</v>
      </c>
      <c r="BH331" s="16" t="s">
        <v>446</v>
      </c>
      <c r="BI331" s="16" t="s">
        <v>1570</v>
      </c>
      <c r="BJ331" s="16" t="s">
        <v>1569</v>
      </c>
      <c r="BK331" s="16">
        <v>0</v>
      </c>
      <c r="BL331" s="16"/>
      <c r="BM331" s="12">
        <v>740360</v>
      </c>
      <c r="BN331" s="18">
        <v>5510410001</v>
      </c>
    </row>
    <row r="332" spans="1:66" ht="286.5" customHeight="1">
      <c r="A332" s="18">
        <v>319</v>
      </c>
      <c r="B332" s="102" t="s">
        <v>542</v>
      </c>
      <c r="C332" s="16" t="s">
        <v>109</v>
      </c>
      <c r="D332" s="16" t="s">
        <v>2298</v>
      </c>
      <c r="E332" s="16" t="s">
        <v>1195</v>
      </c>
      <c r="F332" s="16" t="s">
        <v>1605</v>
      </c>
      <c r="G332" s="17" t="s">
        <v>1973</v>
      </c>
      <c r="H332" s="12" t="s">
        <v>1781</v>
      </c>
      <c r="I332" s="12">
        <v>20</v>
      </c>
      <c r="J332" s="19">
        <f t="shared" si="23"/>
        <v>165.89</v>
      </c>
      <c r="K332" s="20">
        <v>185.7968</v>
      </c>
      <c r="L332" s="144">
        <f t="shared" si="22"/>
        <v>3317.7999999999997</v>
      </c>
      <c r="M332" s="103"/>
      <c r="N332" s="144">
        <f t="shared" si="21"/>
        <v>3715.936</v>
      </c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6">
        <v>20</v>
      </c>
      <c r="AQ332" s="16">
        <v>3715.9</v>
      </c>
      <c r="AR332" s="103"/>
      <c r="AS332" s="103"/>
      <c r="AT332" s="103"/>
      <c r="AU332" s="103"/>
      <c r="AV332" s="103"/>
      <c r="AW332" s="103"/>
      <c r="AX332" s="24" t="s">
        <v>2105</v>
      </c>
      <c r="AY332" s="17" t="s">
        <v>278</v>
      </c>
      <c r="AZ332" s="10" t="s">
        <v>2047</v>
      </c>
      <c r="BA332" s="103"/>
      <c r="BB332" s="104">
        <v>0</v>
      </c>
      <c r="BC332" s="16" t="s">
        <v>1807</v>
      </c>
      <c r="BD332" s="16" t="s">
        <v>925</v>
      </c>
      <c r="BE332" s="103"/>
      <c r="BF332" s="16" t="s">
        <v>445</v>
      </c>
      <c r="BG332" s="16" t="s">
        <v>445</v>
      </c>
      <c r="BH332" s="16" t="s">
        <v>446</v>
      </c>
      <c r="BI332" s="16" t="s">
        <v>1574</v>
      </c>
      <c r="BJ332" s="16" t="s">
        <v>1569</v>
      </c>
      <c r="BK332" s="16">
        <v>100</v>
      </c>
      <c r="BL332" s="16"/>
      <c r="BM332" s="12">
        <v>740360</v>
      </c>
      <c r="BN332" s="18">
        <v>5510410001</v>
      </c>
    </row>
    <row r="333" spans="1:66" ht="242.25">
      <c r="A333" s="18">
        <v>320</v>
      </c>
      <c r="B333" s="102" t="s">
        <v>541</v>
      </c>
      <c r="C333" s="16" t="s">
        <v>1351</v>
      </c>
      <c r="D333" s="16" t="s">
        <v>2299</v>
      </c>
      <c r="E333" s="16" t="s">
        <v>333</v>
      </c>
      <c r="F333" s="16" t="s">
        <v>334</v>
      </c>
      <c r="G333" s="17" t="s">
        <v>1973</v>
      </c>
      <c r="H333" s="12" t="s">
        <v>1781</v>
      </c>
      <c r="I333" s="12">
        <v>1</v>
      </c>
      <c r="J333" s="19">
        <f t="shared" si="23"/>
        <v>17857.14</v>
      </c>
      <c r="K333" s="20">
        <v>19999.9968</v>
      </c>
      <c r="L333" s="144">
        <f t="shared" si="22"/>
        <v>17857.14</v>
      </c>
      <c r="M333" s="103"/>
      <c r="N333" s="144">
        <f t="shared" si="21"/>
        <v>19999.9968</v>
      </c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6">
        <v>1</v>
      </c>
      <c r="AQ333" s="16">
        <v>20000</v>
      </c>
      <c r="AR333" s="103"/>
      <c r="AS333" s="103"/>
      <c r="AT333" s="103"/>
      <c r="AU333" s="103"/>
      <c r="AV333" s="103"/>
      <c r="AW333" s="103"/>
      <c r="AX333" s="24" t="s">
        <v>1767</v>
      </c>
      <c r="AY333" s="17" t="s">
        <v>278</v>
      </c>
      <c r="AZ333" s="10" t="s">
        <v>2047</v>
      </c>
      <c r="BA333" s="103"/>
      <c r="BB333" s="104">
        <v>0</v>
      </c>
      <c r="BC333" s="16" t="s">
        <v>1807</v>
      </c>
      <c r="BD333" s="16" t="s">
        <v>925</v>
      </c>
      <c r="BE333" s="103"/>
      <c r="BF333" s="16" t="s">
        <v>445</v>
      </c>
      <c r="BG333" s="16" t="s">
        <v>445</v>
      </c>
      <c r="BH333" s="16" t="s">
        <v>446</v>
      </c>
      <c r="BI333" s="16" t="s">
        <v>1574</v>
      </c>
      <c r="BJ333" s="16" t="s">
        <v>1569</v>
      </c>
      <c r="BK333" s="16">
        <v>75</v>
      </c>
      <c r="BL333" s="16"/>
      <c r="BM333" s="12">
        <v>740360</v>
      </c>
      <c r="BN333" s="18">
        <v>5510410001</v>
      </c>
    </row>
    <row r="334" spans="1:66" ht="191.25" customHeight="1">
      <c r="A334" s="18">
        <v>321</v>
      </c>
      <c r="B334" s="102" t="s">
        <v>541</v>
      </c>
      <c r="C334" s="16" t="s">
        <v>1352</v>
      </c>
      <c r="D334" s="16" t="s">
        <v>2300</v>
      </c>
      <c r="E334" s="16" t="s">
        <v>447</v>
      </c>
      <c r="F334" s="16" t="s">
        <v>448</v>
      </c>
      <c r="G334" s="17" t="s">
        <v>1973</v>
      </c>
      <c r="H334" s="12" t="s">
        <v>1781</v>
      </c>
      <c r="I334" s="12">
        <v>1</v>
      </c>
      <c r="J334" s="19">
        <f t="shared" si="23"/>
        <v>14999.999999999998</v>
      </c>
      <c r="K334" s="20">
        <v>16800</v>
      </c>
      <c r="L334" s="140">
        <f t="shared" si="22"/>
        <v>14999.999999999998</v>
      </c>
      <c r="M334" s="103"/>
      <c r="N334" s="144">
        <f aca="true" t="shared" si="24" ref="N334:N397">L334*1.12</f>
        <v>16800</v>
      </c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6">
        <v>1</v>
      </c>
      <c r="AQ334" s="16">
        <v>16800</v>
      </c>
      <c r="AR334" s="103"/>
      <c r="AS334" s="103"/>
      <c r="AT334" s="103"/>
      <c r="AU334" s="103"/>
      <c r="AV334" s="103"/>
      <c r="AW334" s="103"/>
      <c r="AX334" s="24" t="s">
        <v>1767</v>
      </c>
      <c r="AY334" s="17" t="s">
        <v>278</v>
      </c>
      <c r="AZ334" s="10" t="s">
        <v>2047</v>
      </c>
      <c r="BA334" s="103"/>
      <c r="BB334" s="104">
        <v>0</v>
      </c>
      <c r="BC334" s="16" t="s">
        <v>1807</v>
      </c>
      <c r="BD334" s="16" t="s">
        <v>925</v>
      </c>
      <c r="BE334" s="103"/>
      <c r="BF334" s="16" t="s">
        <v>445</v>
      </c>
      <c r="BG334" s="16" t="s">
        <v>445</v>
      </c>
      <c r="BH334" s="16" t="s">
        <v>446</v>
      </c>
      <c r="BI334" s="16" t="s">
        <v>1574</v>
      </c>
      <c r="BJ334" s="16" t="s">
        <v>1569</v>
      </c>
      <c r="BK334" s="16">
        <v>75</v>
      </c>
      <c r="BL334" s="16"/>
      <c r="BM334" s="12">
        <v>740360</v>
      </c>
      <c r="BN334" s="18">
        <v>5510410001</v>
      </c>
    </row>
    <row r="335" spans="1:66" ht="63.75">
      <c r="A335" s="18">
        <v>322</v>
      </c>
      <c r="B335" s="102" t="s">
        <v>544</v>
      </c>
      <c r="C335" s="16" t="s">
        <v>1353</v>
      </c>
      <c r="D335" s="16" t="s">
        <v>2301</v>
      </c>
      <c r="E335" s="91" t="s">
        <v>1727</v>
      </c>
      <c r="F335" s="16" t="s">
        <v>449</v>
      </c>
      <c r="G335" s="17" t="s">
        <v>1973</v>
      </c>
      <c r="H335" s="12" t="s">
        <v>1781</v>
      </c>
      <c r="I335" s="12">
        <v>2</v>
      </c>
      <c r="J335" s="19">
        <f t="shared" si="23"/>
        <v>10099.999999999998</v>
      </c>
      <c r="K335" s="20">
        <v>11312</v>
      </c>
      <c r="L335" s="140">
        <f t="shared" si="22"/>
        <v>20199.999999999996</v>
      </c>
      <c r="M335" s="103"/>
      <c r="N335" s="144">
        <f t="shared" si="24"/>
        <v>22623.999999999996</v>
      </c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6">
        <v>2</v>
      </c>
      <c r="AQ335" s="16">
        <v>22624</v>
      </c>
      <c r="AR335" s="103"/>
      <c r="AS335" s="103"/>
      <c r="AT335" s="103"/>
      <c r="AU335" s="103"/>
      <c r="AV335" s="103"/>
      <c r="AW335" s="103"/>
      <c r="AX335" s="24" t="s">
        <v>1767</v>
      </c>
      <c r="AY335" s="17" t="s">
        <v>278</v>
      </c>
      <c r="AZ335" s="10" t="s">
        <v>2047</v>
      </c>
      <c r="BA335" s="103"/>
      <c r="BB335" s="104">
        <v>0</v>
      </c>
      <c r="BC335" s="16" t="s">
        <v>1807</v>
      </c>
      <c r="BD335" s="16" t="s">
        <v>926</v>
      </c>
      <c r="BE335" s="103"/>
      <c r="BF335" s="16" t="s">
        <v>445</v>
      </c>
      <c r="BG335" s="16" t="s">
        <v>445</v>
      </c>
      <c r="BH335" s="16" t="s">
        <v>446</v>
      </c>
      <c r="BI335" s="16" t="s">
        <v>1570</v>
      </c>
      <c r="BJ335" s="16" t="s">
        <v>1569</v>
      </c>
      <c r="BK335" s="16">
        <v>100</v>
      </c>
      <c r="BL335" s="16"/>
      <c r="BM335" s="12">
        <v>740360</v>
      </c>
      <c r="BN335" s="18">
        <v>5510410001</v>
      </c>
    </row>
    <row r="336" spans="1:66" ht="63.75">
      <c r="A336" s="18">
        <v>323</v>
      </c>
      <c r="B336" s="102" t="s">
        <v>544</v>
      </c>
      <c r="C336" s="16" t="s">
        <v>1354</v>
      </c>
      <c r="D336" s="16" t="s">
        <v>2302</v>
      </c>
      <c r="E336" s="91" t="s">
        <v>1728</v>
      </c>
      <c r="F336" s="16" t="s">
        <v>450</v>
      </c>
      <c r="G336" s="17" t="s">
        <v>1973</v>
      </c>
      <c r="H336" s="12" t="s">
        <v>1781</v>
      </c>
      <c r="I336" s="12">
        <v>2</v>
      </c>
      <c r="J336" s="19">
        <f t="shared" si="23"/>
        <v>10099.999999999998</v>
      </c>
      <c r="K336" s="20">
        <v>11312</v>
      </c>
      <c r="L336" s="140">
        <f t="shared" si="22"/>
        <v>20199.999999999996</v>
      </c>
      <c r="M336" s="103"/>
      <c r="N336" s="144">
        <f t="shared" si="24"/>
        <v>22623.999999999996</v>
      </c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6">
        <v>2</v>
      </c>
      <c r="AQ336" s="16">
        <v>22624</v>
      </c>
      <c r="AR336" s="103"/>
      <c r="AS336" s="103"/>
      <c r="AT336" s="103"/>
      <c r="AU336" s="103"/>
      <c r="AV336" s="103"/>
      <c r="AW336" s="103"/>
      <c r="AX336" s="24" t="s">
        <v>1767</v>
      </c>
      <c r="AY336" s="17" t="s">
        <v>278</v>
      </c>
      <c r="AZ336" s="10" t="s">
        <v>2047</v>
      </c>
      <c r="BA336" s="103"/>
      <c r="BB336" s="104">
        <v>0</v>
      </c>
      <c r="BC336" s="16" t="s">
        <v>1807</v>
      </c>
      <c r="BD336" s="16" t="s">
        <v>926</v>
      </c>
      <c r="BE336" s="103"/>
      <c r="BF336" s="16" t="s">
        <v>445</v>
      </c>
      <c r="BG336" s="16" t="s">
        <v>445</v>
      </c>
      <c r="BH336" s="16" t="s">
        <v>446</v>
      </c>
      <c r="BI336" s="16" t="s">
        <v>1570</v>
      </c>
      <c r="BJ336" s="16" t="s">
        <v>1569</v>
      </c>
      <c r="BK336" s="16">
        <v>100</v>
      </c>
      <c r="BL336" s="16"/>
      <c r="BM336" s="12">
        <v>740360</v>
      </c>
      <c r="BN336" s="18">
        <v>5510410001</v>
      </c>
    </row>
    <row r="337" spans="1:66" ht="140.25">
      <c r="A337" s="18">
        <v>324</v>
      </c>
      <c r="B337" s="102" t="s">
        <v>539</v>
      </c>
      <c r="C337" s="16" t="s">
        <v>1355</v>
      </c>
      <c r="D337" s="16" t="s">
        <v>2303</v>
      </c>
      <c r="E337" s="91" t="s">
        <v>1729</v>
      </c>
      <c r="F337" s="16" t="s">
        <v>451</v>
      </c>
      <c r="G337" s="17" t="s">
        <v>1973</v>
      </c>
      <c r="H337" s="12" t="s">
        <v>1781</v>
      </c>
      <c r="I337" s="12">
        <v>5</v>
      </c>
      <c r="J337" s="19">
        <f t="shared" si="23"/>
        <v>619.9999999999999</v>
      </c>
      <c r="K337" s="20">
        <v>694.4</v>
      </c>
      <c r="L337" s="140">
        <f t="shared" si="22"/>
        <v>3099.9999999999995</v>
      </c>
      <c r="M337" s="103"/>
      <c r="N337" s="144">
        <f t="shared" si="24"/>
        <v>3472</v>
      </c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6">
        <v>5</v>
      </c>
      <c r="AQ337" s="16">
        <v>3472</v>
      </c>
      <c r="AR337" s="103"/>
      <c r="AS337" s="103"/>
      <c r="AT337" s="103"/>
      <c r="AU337" s="103"/>
      <c r="AV337" s="103"/>
      <c r="AW337" s="103"/>
      <c r="AX337" s="24" t="s">
        <v>1767</v>
      </c>
      <c r="AY337" s="17" t="s">
        <v>278</v>
      </c>
      <c r="AZ337" s="10" t="s">
        <v>2047</v>
      </c>
      <c r="BA337" s="103"/>
      <c r="BB337" s="104">
        <v>0</v>
      </c>
      <c r="BC337" s="16" t="s">
        <v>1807</v>
      </c>
      <c r="BD337" s="16" t="s">
        <v>927</v>
      </c>
      <c r="BE337" s="103"/>
      <c r="BF337" s="16" t="s">
        <v>445</v>
      </c>
      <c r="BG337" s="16" t="s">
        <v>445</v>
      </c>
      <c r="BH337" s="16" t="s">
        <v>446</v>
      </c>
      <c r="BI337" s="16" t="s">
        <v>1574</v>
      </c>
      <c r="BJ337" s="16" t="s">
        <v>1569</v>
      </c>
      <c r="BK337" s="16">
        <v>100</v>
      </c>
      <c r="BL337" s="16"/>
      <c r="BM337" s="12">
        <v>740360</v>
      </c>
      <c r="BN337" s="18">
        <v>5510410001</v>
      </c>
    </row>
    <row r="338" spans="1:66" ht="63.75">
      <c r="A338" s="18">
        <v>325</v>
      </c>
      <c r="B338" s="102" t="s">
        <v>545</v>
      </c>
      <c r="C338" s="16" t="s">
        <v>1356</v>
      </c>
      <c r="D338" s="16" t="s">
        <v>2304</v>
      </c>
      <c r="E338" s="91" t="s">
        <v>1730</v>
      </c>
      <c r="F338" s="16" t="s">
        <v>452</v>
      </c>
      <c r="G338" s="17" t="s">
        <v>1973</v>
      </c>
      <c r="H338" s="12" t="s">
        <v>1781</v>
      </c>
      <c r="I338" s="12">
        <v>3</v>
      </c>
      <c r="J338" s="19">
        <f t="shared" si="23"/>
        <v>633.3299999999999</v>
      </c>
      <c r="K338" s="20">
        <v>709.3296</v>
      </c>
      <c r="L338" s="144">
        <f t="shared" si="22"/>
        <v>1899.9899999999998</v>
      </c>
      <c r="M338" s="103"/>
      <c r="N338" s="144">
        <f t="shared" si="24"/>
        <v>2127.9888</v>
      </c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6">
        <v>3</v>
      </c>
      <c r="AQ338" s="16">
        <v>2128</v>
      </c>
      <c r="AR338" s="103"/>
      <c r="AS338" s="103"/>
      <c r="AT338" s="103"/>
      <c r="AU338" s="103"/>
      <c r="AV338" s="103"/>
      <c r="AW338" s="103"/>
      <c r="AX338" s="24" t="s">
        <v>1767</v>
      </c>
      <c r="AY338" s="17" t="s">
        <v>278</v>
      </c>
      <c r="AZ338" s="10" t="s">
        <v>2047</v>
      </c>
      <c r="BA338" s="103"/>
      <c r="BB338" s="104">
        <v>0</v>
      </c>
      <c r="BC338" s="16" t="s">
        <v>1807</v>
      </c>
      <c r="BD338" s="16" t="s">
        <v>927</v>
      </c>
      <c r="BE338" s="103"/>
      <c r="BF338" s="16" t="s">
        <v>445</v>
      </c>
      <c r="BG338" s="16" t="s">
        <v>445</v>
      </c>
      <c r="BH338" s="16" t="s">
        <v>446</v>
      </c>
      <c r="BI338" s="16" t="s">
        <v>1570</v>
      </c>
      <c r="BJ338" s="16" t="s">
        <v>1569</v>
      </c>
      <c r="BK338" s="16">
        <v>100</v>
      </c>
      <c r="BL338" s="16"/>
      <c r="BM338" s="12">
        <v>740360</v>
      </c>
      <c r="BN338" s="18">
        <v>5510410001</v>
      </c>
    </row>
    <row r="339" spans="1:66" ht="63.75">
      <c r="A339" s="18">
        <v>326</v>
      </c>
      <c r="B339" s="102" t="s">
        <v>545</v>
      </c>
      <c r="C339" s="16" t="s">
        <v>1357</v>
      </c>
      <c r="D339" s="16" t="s">
        <v>1480</v>
      </c>
      <c r="E339" s="91" t="s">
        <v>1730</v>
      </c>
      <c r="F339" s="16" t="s">
        <v>452</v>
      </c>
      <c r="G339" s="17" t="s">
        <v>1973</v>
      </c>
      <c r="H339" s="12" t="s">
        <v>1781</v>
      </c>
      <c r="I339" s="12">
        <v>3</v>
      </c>
      <c r="J339" s="19">
        <f t="shared" si="23"/>
        <v>899.9999999999999</v>
      </c>
      <c r="K339" s="20">
        <v>1008</v>
      </c>
      <c r="L339" s="140">
        <f t="shared" si="22"/>
        <v>2699.9999999999995</v>
      </c>
      <c r="M339" s="103"/>
      <c r="N339" s="144">
        <f t="shared" si="24"/>
        <v>3024</v>
      </c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6">
        <v>3</v>
      </c>
      <c r="AQ339" s="16">
        <v>3024</v>
      </c>
      <c r="AR339" s="103"/>
      <c r="AS339" s="103"/>
      <c r="AT339" s="103"/>
      <c r="AU339" s="103"/>
      <c r="AV339" s="103"/>
      <c r="AW339" s="103"/>
      <c r="AX339" s="24" t="s">
        <v>1767</v>
      </c>
      <c r="AY339" s="17" t="s">
        <v>278</v>
      </c>
      <c r="AZ339" s="10" t="s">
        <v>2047</v>
      </c>
      <c r="BA339" s="103"/>
      <c r="BB339" s="104">
        <v>0</v>
      </c>
      <c r="BC339" s="16" t="s">
        <v>1807</v>
      </c>
      <c r="BD339" s="16" t="s">
        <v>925</v>
      </c>
      <c r="BE339" s="103"/>
      <c r="BF339" s="16" t="s">
        <v>445</v>
      </c>
      <c r="BG339" s="16" t="s">
        <v>445</v>
      </c>
      <c r="BH339" s="16" t="s">
        <v>446</v>
      </c>
      <c r="BI339" s="16" t="s">
        <v>1570</v>
      </c>
      <c r="BJ339" s="16" t="s">
        <v>1569</v>
      </c>
      <c r="BK339" s="16">
        <v>100</v>
      </c>
      <c r="BL339" s="16"/>
      <c r="BM339" s="12">
        <v>740360</v>
      </c>
      <c r="BN339" s="18">
        <v>5510410001</v>
      </c>
    </row>
    <row r="340" spans="1:66" ht="63.75">
      <c r="A340" s="18">
        <v>327</v>
      </c>
      <c r="B340" s="102" t="s">
        <v>539</v>
      </c>
      <c r="C340" s="16" t="s">
        <v>1358</v>
      </c>
      <c r="D340" s="16" t="s">
        <v>1845</v>
      </c>
      <c r="E340" s="91" t="s">
        <v>1196</v>
      </c>
      <c r="F340" s="16" t="s">
        <v>1995</v>
      </c>
      <c r="G340" s="17" t="s">
        <v>1973</v>
      </c>
      <c r="H340" s="12" t="s">
        <v>1781</v>
      </c>
      <c r="I340" s="12">
        <v>20</v>
      </c>
      <c r="J340" s="19">
        <f t="shared" si="23"/>
        <v>240.7</v>
      </c>
      <c r="K340" s="20">
        <v>269.584</v>
      </c>
      <c r="L340" s="140">
        <f t="shared" si="22"/>
        <v>4814</v>
      </c>
      <c r="M340" s="103"/>
      <c r="N340" s="144">
        <f t="shared" si="24"/>
        <v>5391.68</v>
      </c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6">
        <v>20</v>
      </c>
      <c r="AQ340" s="23">
        <v>5391.7</v>
      </c>
      <c r="AR340" s="103"/>
      <c r="AS340" s="103"/>
      <c r="AT340" s="103"/>
      <c r="AU340" s="103"/>
      <c r="AV340" s="103"/>
      <c r="AW340" s="103"/>
      <c r="AX340" s="24" t="s">
        <v>1767</v>
      </c>
      <c r="AY340" s="17" t="s">
        <v>278</v>
      </c>
      <c r="AZ340" s="10" t="s">
        <v>2047</v>
      </c>
      <c r="BA340" s="103"/>
      <c r="BB340" s="104">
        <v>0</v>
      </c>
      <c r="BC340" s="16" t="s">
        <v>1807</v>
      </c>
      <c r="BD340" s="16" t="s">
        <v>925</v>
      </c>
      <c r="BE340" s="103"/>
      <c r="BF340" s="16" t="s">
        <v>445</v>
      </c>
      <c r="BG340" s="16" t="s">
        <v>445</v>
      </c>
      <c r="BH340" s="16" t="s">
        <v>446</v>
      </c>
      <c r="BI340" s="16" t="s">
        <v>1574</v>
      </c>
      <c r="BJ340" s="16" t="s">
        <v>1569</v>
      </c>
      <c r="BK340" s="16">
        <v>100</v>
      </c>
      <c r="BL340" s="16"/>
      <c r="BM340" s="12">
        <v>740360</v>
      </c>
      <c r="BN340" s="18">
        <v>5510410001</v>
      </c>
    </row>
    <row r="341" spans="1:66" ht="63.75">
      <c r="A341" s="18">
        <v>328</v>
      </c>
      <c r="B341" s="102" t="s">
        <v>539</v>
      </c>
      <c r="C341" s="16" t="s">
        <v>1359</v>
      </c>
      <c r="D341" s="16" t="s">
        <v>1935</v>
      </c>
      <c r="E341" s="91" t="s">
        <v>1196</v>
      </c>
      <c r="F341" s="16" t="s">
        <v>1995</v>
      </c>
      <c r="G341" s="17" t="s">
        <v>1973</v>
      </c>
      <c r="H341" s="12" t="s">
        <v>1781</v>
      </c>
      <c r="I341" s="12">
        <v>20</v>
      </c>
      <c r="J341" s="19">
        <f t="shared" si="23"/>
        <v>86.72</v>
      </c>
      <c r="K341" s="20">
        <v>97.1264</v>
      </c>
      <c r="L341" s="144">
        <f t="shared" si="22"/>
        <v>1734.4</v>
      </c>
      <c r="M341" s="103"/>
      <c r="N341" s="144">
        <f t="shared" si="24"/>
        <v>1942.5280000000002</v>
      </c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6">
        <v>20</v>
      </c>
      <c r="AQ341" s="23">
        <v>1942.5</v>
      </c>
      <c r="AR341" s="103"/>
      <c r="AS341" s="103"/>
      <c r="AT341" s="103"/>
      <c r="AU341" s="103"/>
      <c r="AV341" s="103"/>
      <c r="AW341" s="103"/>
      <c r="AX341" s="24" t="s">
        <v>1767</v>
      </c>
      <c r="AY341" s="17" t="s">
        <v>278</v>
      </c>
      <c r="AZ341" s="10" t="s">
        <v>2047</v>
      </c>
      <c r="BA341" s="103"/>
      <c r="BB341" s="104">
        <v>0</v>
      </c>
      <c r="BC341" s="16" t="s">
        <v>1807</v>
      </c>
      <c r="BD341" s="16" t="s">
        <v>925</v>
      </c>
      <c r="BE341" s="103"/>
      <c r="BF341" s="16" t="s">
        <v>445</v>
      </c>
      <c r="BG341" s="16" t="s">
        <v>445</v>
      </c>
      <c r="BH341" s="16" t="s">
        <v>446</v>
      </c>
      <c r="BI341" s="16" t="s">
        <v>1574</v>
      </c>
      <c r="BJ341" s="16" t="s">
        <v>1569</v>
      </c>
      <c r="BK341" s="16">
        <v>100</v>
      </c>
      <c r="BL341" s="16"/>
      <c r="BM341" s="12">
        <v>740360</v>
      </c>
      <c r="BN341" s="18">
        <v>5510410001</v>
      </c>
    </row>
    <row r="342" spans="1:66" ht="63.75">
      <c r="A342" s="18">
        <v>329</v>
      </c>
      <c r="B342" s="102" t="s">
        <v>539</v>
      </c>
      <c r="C342" s="16" t="s">
        <v>1360</v>
      </c>
      <c r="D342" s="16" t="s">
        <v>1936</v>
      </c>
      <c r="E342" s="91" t="s">
        <v>1196</v>
      </c>
      <c r="F342" s="16" t="s">
        <v>1995</v>
      </c>
      <c r="G342" s="17" t="s">
        <v>1973</v>
      </c>
      <c r="H342" s="12" t="s">
        <v>1781</v>
      </c>
      <c r="I342" s="12">
        <v>20</v>
      </c>
      <c r="J342" s="19">
        <f t="shared" si="23"/>
        <v>94.97999999999999</v>
      </c>
      <c r="K342" s="20">
        <v>106.3776</v>
      </c>
      <c r="L342" s="144">
        <f t="shared" si="22"/>
        <v>1899.6</v>
      </c>
      <c r="M342" s="107"/>
      <c r="N342" s="144">
        <f t="shared" si="24"/>
        <v>2127.552</v>
      </c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23">
        <v>20</v>
      </c>
      <c r="AQ342" s="23">
        <v>2127.6</v>
      </c>
      <c r="AR342" s="103"/>
      <c r="AS342" s="103"/>
      <c r="AT342" s="103"/>
      <c r="AU342" s="103"/>
      <c r="AV342" s="103"/>
      <c r="AW342" s="103"/>
      <c r="AX342" s="24" t="s">
        <v>1767</v>
      </c>
      <c r="AY342" s="17" t="s">
        <v>278</v>
      </c>
      <c r="AZ342" s="10" t="s">
        <v>2047</v>
      </c>
      <c r="BA342" s="103"/>
      <c r="BB342" s="104">
        <v>0</v>
      </c>
      <c r="BC342" s="16" t="s">
        <v>1807</v>
      </c>
      <c r="BD342" s="16" t="s">
        <v>925</v>
      </c>
      <c r="BE342" s="103"/>
      <c r="BF342" s="16" t="s">
        <v>445</v>
      </c>
      <c r="BG342" s="16" t="s">
        <v>445</v>
      </c>
      <c r="BH342" s="16" t="s">
        <v>446</v>
      </c>
      <c r="BI342" s="16" t="s">
        <v>1574</v>
      </c>
      <c r="BJ342" s="16" t="s">
        <v>1569</v>
      </c>
      <c r="BK342" s="16">
        <v>100</v>
      </c>
      <c r="BL342" s="16"/>
      <c r="BM342" s="12">
        <v>740360</v>
      </c>
      <c r="BN342" s="18">
        <v>5510410001</v>
      </c>
    </row>
    <row r="343" spans="1:66" ht="63.75">
      <c r="A343" s="18">
        <v>330</v>
      </c>
      <c r="B343" s="102" t="s">
        <v>539</v>
      </c>
      <c r="C343" s="16" t="s">
        <v>1361</v>
      </c>
      <c r="D343" s="16" t="s">
        <v>1937</v>
      </c>
      <c r="E343" s="91" t="s">
        <v>1196</v>
      </c>
      <c r="F343" s="16" t="s">
        <v>1995</v>
      </c>
      <c r="G343" s="17" t="s">
        <v>1973</v>
      </c>
      <c r="H343" s="12" t="s">
        <v>1781</v>
      </c>
      <c r="I343" s="12">
        <v>20</v>
      </c>
      <c r="J343" s="19">
        <f t="shared" si="23"/>
        <v>169.01999999999998</v>
      </c>
      <c r="K343" s="20">
        <v>189.3024</v>
      </c>
      <c r="L343" s="144">
        <f t="shared" si="22"/>
        <v>3380.3999999999996</v>
      </c>
      <c r="M343" s="107"/>
      <c r="N343" s="144">
        <f t="shared" si="24"/>
        <v>3786.048</v>
      </c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23">
        <v>20</v>
      </c>
      <c r="AQ343" s="23">
        <v>3786</v>
      </c>
      <c r="AR343" s="103"/>
      <c r="AS343" s="103"/>
      <c r="AT343" s="103"/>
      <c r="AU343" s="103"/>
      <c r="AV343" s="103"/>
      <c r="AW343" s="103"/>
      <c r="AX343" s="24" t="s">
        <v>1767</v>
      </c>
      <c r="AY343" s="17" t="s">
        <v>278</v>
      </c>
      <c r="AZ343" s="10" t="s">
        <v>2047</v>
      </c>
      <c r="BA343" s="103"/>
      <c r="BB343" s="104">
        <v>0</v>
      </c>
      <c r="BC343" s="16" t="s">
        <v>1807</v>
      </c>
      <c r="BD343" s="16" t="s">
        <v>925</v>
      </c>
      <c r="BE343" s="103"/>
      <c r="BF343" s="16" t="s">
        <v>445</v>
      </c>
      <c r="BG343" s="16" t="s">
        <v>445</v>
      </c>
      <c r="BH343" s="16" t="s">
        <v>446</v>
      </c>
      <c r="BI343" s="16" t="s">
        <v>1574</v>
      </c>
      <c r="BJ343" s="16" t="s">
        <v>1569</v>
      </c>
      <c r="BK343" s="16">
        <v>100</v>
      </c>
      <c r="BL343" s="16"/>
      <c r="BM343" s="12">
        <v>740360</v>
      </c>
      <c r="BN343" s="18">
        <v>5510410001</v>
      </c>
    </row>
    <row r="344" spans="1:66" ht="63.75">
      <c r="A344" s="18">
        <v>331</v>
      </c>
      <c r="B344" s="102" t="s">
        <v>539</v>
      </c>
      <c r="C344" s="16" t="s">
        <v>1362</v>
      </c>
      <c r="D344" s="16" t="s">
        <v>1938</v>
      </c>
      <c r="E344" s="91" t="s">
        <v>1196</v>
      </c>
      <c r="F344" s="16" t="s">
        <v>1995</v>
      </c>
      <c r="G344" s="17" t="s">
        <v>1973</v>
      </c>
      <c r="H344" s="12" t="s">
        <v>1781</v>
      </c>
      <c r="I344" s="12">
        <v>20</v>
      </c>
      <c r="J344" s="19">
        <f t="shared" si="23"/>
        <v>240.7</v>
      </c>
      <c r="K344" s="20">
        <v>269.584</v>
      </c>
      <c r="L344" s="140">
        <f t="shared" si="22"/>
        <v>4814</v>
      </c>
      <c r="M344" s="103"/>
      <c r="N344" s="144">
        <f t="shared" si="24"/>
        <v>5391.68</v>
      </c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6">
        <v>20</v>
      </c>
      <c r="AQ344" s="23">
        <v>5391.7</v>
      </c>
      <c r="AR344" s="103"/>
      <c r="AS344" s="103"/>
      <c r="AT344" s="103"/>
      <c r="AU344" s="103"/>
      <c r="AV344" s="103"/>
      <c r="AW344" s="103"/>
      <c r="AX344" s="24" t="s">
        <v>1767</v>
      </c>
      <c r="AY344" s="17" t="s">
        <v>278</v>
      </c>
      <c r="AZ344" s="10" t="s">
        <v>2047</v>
      </c>
      <c r="BA344" s="103"/>
      <c r="BB344" s="104">
        <v>0</v>
      </c>
      <c r="BC344" s="16" t="s">
        <v>1807</v>
      </c>
      <c r="BD344" s="16" t="s">
        <v>925</v>
      </c>
      <c r="BE344" s="103"/>
      <c r="BF344" s="16" t="s">
        <v>445</v>
      </c>
      <c r="BG344" s="16" t="s">
        <v>445</v>
      </c>
      <c r="BH344" s="16" t="s">
        <v>446</v>
      </c>
      <c r="BI344" s="16" t="s">
        <v>1574</v>
      </c>
      <c r="BJ344" s="16" t="s">
        <v>1569</v>
      </c>
      <c r="BK344" s="16">
        <v>100</v>
      </c>
      <c r="BL344" s="16"/>
      <c r="BM344" s="12">
        <v>740360</v>
      </c>
      <c r="BN344" s="18">
        <v>5510410001</v>
      </c>
    </row>
    <row r="345" spans="1:66" ht="63.75">
      <c r="A345" s="18">
        <v>332</v>
      </c>
      <c r="B345" s="102" t="s">
        <v>539</v>
      </c>
      <c r="C345" s="16" t="s">
        <v>1363</v>
      </c>
      <c r="D345" s="16" t="s">
        <v>10</v>
      </c>
      <c r="E345" s="91" t="s">
        <v>1196</v>
      </c>
      <c r="F345" s="16" t="s">
        <v>1995</v>
      </c>
      <c r="G345" s="17" t="s">
        <v>1973</v>
      </c>
      <c r="H345" s="12" t="s">
        <v>1781</v>
      </c>
      <c r="I345" s="12">
        <v>10</v>
      </c>
      <c r="J345" s="19">
        <f t="shared" si="23"/>
        <v>1415.9299999999998</v>
      </c>
      <c r="K345" s="20">
        <v>1585.8416</v>
      </c>
      <c r="L345" s="144">
        <f t="shared" si="22"/>
        <v>14159.3</v>
      </c>
      <c r="M345" s="107"/>
      <c r="N345" s="144">
        <f t="shared" si="24"/>
        <v>15858.416000000001</v>
      </c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23">
        <v>10</v>
      </c>
      <c r="AQ345" s="23">
        <v>15858.4</v>
      </c>
      <c r="AR345" s="103"/>
      <c r="AS345" s="103"/>
      <c r="AT345" s="103"/>
      <c r="AU345" s="103"/>
      <c r="AV345" s="103"/>
      <c r="AW345" s="103"/>
      <c r="AX345" s="24" t="s">
        <v>1767</v>
      </c>
      <c r="AY345" s="17" t="s">
        <v>278</v>
      </c>
      <c r="AZ345" s="10" t="s">
        <v>2047</v>
      </c>
      <c r="BA345" s="103"/>
      <c r="BB345" s="104">
        <v>0</v>
      </c>
      <c r="BC345" s="16" t="s">
        <v>1807</v>
      </c>
      <c r="BD345" s="16" t="s">
        <v>925</v>
      </c>
      <c r="BE345" s="103"/>
      <c r="BF345" s="16" t="s">
        <v>445</v>
      </c>
      <c r="BG345" s="16" t="s">
        <v>445</v>
      </c>
      <c r="BH345" s="16" t="s">
        <v>446</v>
      </c>
      <c r="BI345" s="16" t="s">
        <v>1574</v>
      </c>
      <c r="BJ345" s="16" t="s">
        <v>1569</v>
      </c>
      <c r="BK345" s="16">
        <v>100</v>
      </c>
      <c r="BL345" s="16"/>
      <c r="BM345" s="12">
        <v>740360</v>
      </c>
      <c r="BN345" s="18">
        <v>5510410001</v>
      </c>
    </row>
    <row r="346" spans="1:66" ht="63.75">
      <c r="A346" s="18">
        <v>333</v>
      </c>
      <c r="B346" s="102" t="s">
        <v>539</v>
      </c>
      <c r="C346" s="16" t="s">
        <v>1364</v>
      </c>
      <c r="D346" s="16" t="s">
        <v>11</v>
      </c>
      <c r="E346" s="91" t="s">
        <v>1731</v>
      </c>
      <c r="F346" s="16" t="s">
        <v>1995</v>
      </c>
      <c r="G346" s="17" t="s">
        <v>1973</v>
      </c>
      <c r="H346" s="12" t="s">
        <v>1781</v>
      </c>
      <c r="I346" s="12">
        <v>25</v>
      </c>
      <c r="J346" s="19">
        <f t="shared" si="23"/>
        <v>119.45999999999998</v>
      </c>
      <c r="K346" s="20">
        <v>133.7952</v>
      </c>
      <c r="L346" s="144">
        <f t="shared" si="22"/>
        <v>2986.4999999999995</v>
      </c>
      <c r="M346" s="107"/>
      <c r="N346" s="144">
        <f t="shared" si="24"/>
        <v>3344.8799999999997</v>
      </c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23">
        <v>25</v>
      </c>
      <c r="AQ346" s="23">
        <v>3344.9</v>
      </c>
      <c r="AR346" s="103"/>
      <c r="AS346" s="103"/>
      <c r="AT346" s="103"/>
      <c r="AU346" s="103"/>
      <c r="AV346" s="103"/>
      <c r="AW346" s="103"/>
      <c r="AX346" s="24" t="s">
        <v>1767</v>
      </c>
      <c r="AY346" s="17" t="s">
        <v>278</v>
      </c>
      <c r="AZ346" s="10" t="s">
        <v>2047</v>
      </c>
      <c r="BA346" s="103"/>
      <c r="BB346" s="104">
        <v>0</v>
      </c>
      <c r="BC346" s="16" t="s">
        <v>1807</v>
      </c>
      <c r="BD346" s="16" t="s">
        <v>925</v>
      </c>
      <c r="BE346" s="103"/>
      <c r="BF346" s="16" t="s">
        <v>445</v>
      </c>
      <c r="BG346" s="16" t="s">
        <v>445</v>
      </c>
      <c r="BH346" s="16" t="s">
        <v>446</v>
      </c>
      <c r="BI346" s="16" t="s">
        <v>1574</v>
      </c>
      <c r="BJ346" s="16" t="s">
        <v>1569</v>
      </c>
      <c r="BK346" s="16">
        <v>100</v>
      </c>
      <c r="BL346" s="16"/>
      <c r="BM346" s="12">
        <v>740360</v>
      </c>
      <c r="BN346" s="18">
        <v>5510410001</v>
      </c>
    </row>
    <row r="347" spans="1:66" ht="89.25">
      <c r="A347" s="18">
        <v>334</v>
      </c>
      <c r="B347" s="102" t="s">
        <v>539</v>
      </c>
      <c r="C347" s="16" t="s">
        <v>1365</v>
      </c>
      <c r="D347" s="16" t="s">
        <v>12</v>
      </c>
      <c r="E347" s="91" t="s">
        <v>1732</v>
      </c>
      <c r="F347" s="16" t="s">
        <v>1996</v>
      </c>
      <c r="G347" s="17" t="s">
        <v>1973</v>
      </c>
      <c r="H347" s="12" t="s">
        <v>1781</v>
      </c>
      <c r="I347" s="12">
        <v>5</v>
      </c>
      <c r="J347" s="19">
        <f t="shared" si="23"/>
        <v>618.5799999999999</v>
      </c>
      <c r="K347" s="20">
        <v>692.8096</v>
      </c>
      <c r="L347" s="144">
        <f t="shared" si="22"/>
        <v>3092.8999999999996</v>
      </c>
      <c r="M347" s="107"/>
      <c r="N347" s="144">
        <f t="shared" si="24"/>
        <v>3464.048</v>
      </c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23">
        <v>5</v>
      </c>
      <c r="AQ347" s="23">
        <v>3464</v>
      </c>
      <c r="AR347" s="107"/>
      <c r="AS347" s="107"/>
      <c r="AT347" s="107"/>
      <c r="AU347" s="103"/>
      <c r="AV347" s="103"/>
      <c r="AW347" s="103"/>
      <c r="AX347" s="24" t="s">
        <v>1767</v>
      </c>
      <c r="AY347" s="17" t="s">
        <v>278</v>
      </c>
      <c r="AZ347" s="10" t="s">
        <v>2047</v>
      </c>
      <c r="BA347" s="103"/>
      <c r="BB347" s="104">
        <v>0</v>
      </c>
      <c r="BC347" s="16" t="s">
        <v>1807</v>
      </c>
      <c r="BD347" s="16" t="s">
        <v>925</v>
      </c>
      <c r="BE347" s="103"/>
      <c r="BF347" s="16" t="s">
        <v>445</v>
      </c>
      <c r="BG347" s="16" t="s">
        <v>445</v>
      </c>
      <c r="BH347" s="16" t="s">
        <v>446</v>
      </c>
      <c r="BI347" s="16" t="s">
        <v>1574</v>
      </c>
      <c r="BJ347" s="16" t="s">
        <v>1569</v>
      </c>
      <c r="BK347" s="16">
        <v>100</v>
      </c>
      <c r="BL347" s="16"/>
      <c r="BM347" s="12">
        <v>740360</v>
      </c>
      <c r="BN347" s="18">
        <v>5510410001</v>
      </c>
    </row>
    <row r="348" spans="1:66" ht="89.25">
      <c r="A348" s="18">
        <v>335</v>
      </c>
      <c r="B348" s="102" t="s">
        <v>539</v>
      </c>
      <c r="C348" s="16" t="s">
        <v>1365</v>
      </c>
      <c r="D348" s="16" t="s">
        <v>12</v>
      </c>
      <c r="E348" s="91" t="s">
        <v>1733</v>
      </c>
      <c r="F348" s="16" t="s">
        <v>1997</v>
      </c>
      <c r="G348" s="17" t="s">
        <v>1973</v>
      </c>
      <c r="H348" s="12" t="s">
        <v>1781</v>
      </c>
      <c r="I348" s="12">
        <v>5</v>
      </c>
      <c r="J348" s="19">
        <f t="shared" si="23"/>
        <v>746.9</v>
      </c>
      <c r="K348" s="20">
        <v>836.528</v>
      </c>
      <c r="L348" s="144">
        <f t="shared" si="22"/>
        <v>3734.5</v>
      </c>
      <c r="M348" s="103"/>
      <c r="N348" s="144">
        <f t="shared" si="24"/>
        <v>4182.64</v>
      </c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6">
        <v>5</v>
      </c>
      <c r="AQ348" s="16">
        <v>4182.6</v>
      </c>
      <c r="AR348" s="103"/>
      <c r="AS348" s="103"/>
      <c r="AT348" s="103"/>
      <c r="AU348" s="103"/>
      <c r="AV348" s="103"/>
      <c r="AW348" s="103"/>
      <c r="AX348" s="24" t="s">
        <v>1767</v>
      </c>
      <c r="AY348" s="17" t="s">
        <v>278</v>
      </c>
      <c r="AZ348" s="10" t="s">
        <v>2047</v>
      </c>
      <c r="BA348" s="103"/>
      <c r="BB348" s="104">
        <v>0</v>
      </c>
      <c r="BC348" s="16" t="s">
        <v>1807</v>
      </c>
      <c r="BD348" s="16" t="s">
        <v>925</v>
      </c>
      <c r="BE348" s="103"/>
      <c r="BF348" s="16" t="s">
        <v>445</v>
      </c>
      <c r="BG348" s="16" t="s">
        <v>445</v>
      </c>
      <c r="BH348" s="16" t="s">
        <v>446</v>
      </c>
      <c r="BI348" s="16" t="s">
        <v>1574</v>
      </c>
      <c r="BJ348" s="16" t="s">
        <v>1569</v>
      </c>
      <c r="BK348" s="16">
        <v>100</v>
      </c>
      <c r="BL348" s="16"/>
      <c r="BM348" s="12">
        <v>740360</v>
      </c>
      <c r="BN348" s="18">
        <v>5510410001</v>
      </c>
    </row>
    <row r="349" spans="1:66" ht="102">
      <c r="A349" s="18">
        <v>336</v>
      </c>
      <c r="B349" s="102" t="s">
        <v>539</v>
      </c>
      <c r="C349" s="16" t="s">
        <v>1366</v>
      </c>
      <c r="D349" s="16" t="s">
        <v>13</v>
      </c>
      <c r="E349" s="91" t="s">
        <v>1734</v>
      </c>
      <c r="F349" s="16" t="s">
        <v>1998</v>
      </c>
      <c r="G349" s="17" t="s">
        <v>1973</v>
      </c>
      <c r="H349" s="12" t="s">
        <v>1781</v>
      </c>
      <c r="I349" s="12">
        <v>10</v>
      </c>
      <c r="J349" s="19">
        <f t="shared" si="23"/>
        <v>545.13</v>
      </c>
      <c r="K349" s="20">
        <v>610.5456</v>
      </c>
      <c r="L349" s="144">
        <f t="shared" si="22"/>
        <v>5451.3</v>
      </c>
      <c r="M349" s="103"/>
      <c r="N349" s="144">
        <f t="shared" si="24"/>
        <v>6105.456000000001</v>
      </c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6">
        <v>10</v>
      </c>
      <c r="AQ349" s="23">
        <v>6105.5</v>
      </c>
      <c r="AR349" s="103"/>
      <c r="AS349" s="103"/>
      <c r="AT349" s="103"/>
      <c r="AU349" s="103"/>
      <c r="AV349" s="103"/>
      <c r="AW349" s="103"/>
      <c r="AX349" s="24" t="s">
        <v>1767</v>
      </c>
      <c r="AY349" s="17" t="s">
        <v>278</v>
      </c>
      <c r="AZ349" s="10" t="s">
        <v>2047</v>
      </c>
      <c r="BA349" s="103"/>
      <c r="BB349" s="104">
        <v>0</v>
      </c>
      <c r="BC349" s="16" t="s">
        <v>1807</v>
      </c>
      <c r="BD349" s="16" t="s">
        <v>925</v>
      </c>
      <c r="BE349" s="103"/>
      <c r="BF349" s="16" t="s">
        <v>445</v>
      </c>
      <c r="BG349" s="16" t="s">
        <v>445</v>
      </c>
      <c r="BH349" s="16" t="s">
        <v>446</v>
      </c>
      <c r="BI349" s="16" t="s">
        <v>1574</v>
      </c>
      <c r="BJ349" s="16" t="s">
        <v>1569</v>
      </c>
      <c r="BK349" s="16">
        <v>100</v>
      </c>
      <c r="BL349" s="16"/>
      <c r="BM349" s="12">
        <v>740360</v>
      </c>
      <c r="BN349" s="18">
        <v>5510410001</v>
      </c>
    </row>
    <row r="350" spans="1:66" ht="102">
      <c r="A350" s="18">
        <v>337</v>
      </c>
      <c r="B350" s="102" t="s">
        <v>539</v>
      </c>
      <c r="C350" s="16" t="s">
        <v>1366</v>
      </c>
      <c r="D350" s="16" t="s">
        <v>13</v>
      </c>
      <c r="E350" s="91" t="s">
        <v>1735</v>
      </c>
      <c r="F350" s="16" t="s">
        <v>1856</v>
      </c>
      <c r="G350" s="17" t="s">
        <v>1973</v>
      </c>
      <c r="H350" s="12" t="s">
        <v>1781</v>
      </c>
      <c r="I350" s="12">
        <v>10</v>
      </c>
      <c r="J350" s="19">
        <f t="shared" si="23"/>
        <v>668.1399999999999</v>
      </c>
      <c r="K350" s="20">
        <v>748.3168</v>
      </c>
      <c r="L350" s="144">
        <f t="shared" si="22"/>
        <v>6681.399999999999</v>
      </c>
      <c r="M350" s="103"/>
      <c r="N350" s="144">
        <f t="shared" si="24"/>
        <v>7483.168</v>
      </c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6">
        <v>10</v>
      </c>
      <c r="AQ350" s="23">
        <v>7483.2</v>
      </c>
      <c r="AR350" s="103"/>
      <c r="AS350" s="103"/>
      <c r="AT350" s="103"/>
      <c r="AU350" s="103"/>
      <c r="AV350" s="103"/>
      <c r="AW350" s="103"/>
      <c r="AX350" s="24" t="s">
        <v>1767</v>
      </c>
      <c r="AY350" s="17" t="s">
        <v>278</v>
      </c>
      <c r="AZ350" s="10" t="s">
        <v>2047</v>
      </c>
      <c r="BA350" s="103"/>
      <c r="BB350" s="104">
        <v>0</v>
      </c>
      <c r="BC350" s="16" t="s">
        <v>1807</v>
      </c>
      <c r="BD350" s="16" t="s">
        <v>925</v>
      </c>
      <c r="BE350" s="103"/>
      <c r="BF350" s="16" t="s">
        <v>445</v>
      </c>
      <c r="BG350" s="16" t="s">
        <v>445</v>
      </c>
      <c r="BH350" s="16" t="s">
        <v>446</v>
      </c>
      <c r="BI350" s="16" t="s">
        <v>1574</v>
      </c>
      <c r="BJ350" s="16" t="s">
        <v>1569</v>
      </c>
      <c r="BK350" s="16">
        <v>100</v>
      </c>
      <c r="BL350" s="16"/>
      <c r="BM350" s="12">
        <v>740360</v>
      </c>
      <c r="BN350" s="18">
        <v>5510410001</v>
      </c>
    </row>
    <row r="351" spans="1:66" ht="89.25">
      <c r="A351" s="18">
        <v>338</v>
      </c>
      <c r="B351" s="105">
        <v>43817</v>
      </c>
      <c r="C351" s="16" t="s">
        <v>1367</v>
      </c>
      <c r="D351" s="16" t="s">
        <v>1826</v>
      </c>
      <c r="E351" s="92" t="s">
        <v>1857</v>
      </c>
      <c r="F351" s="16" t="s">
        <v>1857</v>
      </c>
      <c r="G351" s="17" t="s">
        <v>1974</v>
      </c>
      <c r="H351" s="12" t="s">
        <v>1781</v>
      </c>
      <c r="I351" s="12">
        <v>100</v>
      </c>
      <c r="J351" s="19">
        <f t="shared" si="23"/>
        <v>5.55</v>
      </c>
      <c r="K351" s="20">
        <v>6.216</v>
      </c>
      <c r="L351" s="140">
        <f aca="true" t="shared" si="25" ref="L351:L414">I351*J351</f>
        <v>555</v>
      </c>
      <c r="M351" s="103"/>
      <c r="N351" s="144">
        <f t="shared" si="24"/>
        <v>621.6</v>
      </c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6">
        <v>100</v>
      </c>
      <c r="AQ351" s="23">
        <v>621.6</v>
      </c>
      <c r="AR351" s="103"/>
      <c r="AS351" s="103"/>
      <c r="AT351" s="103"/>
      <c r="AU351" s="103"/>
      <c r="AV351" s="103"/>
      <c r="AW351" s="103"/>
      <c r="AX351" s="24" t="s">
        <v>118</v>
      </c>
      <c r="AY351" s="17" t="s">
        <v>119</v>
      </c>
      <c r="AZ351" s="10" t="s">
        <v>2047</v>
      </c>
      <c r="BA351" s="103"/>
      <c r="BB351" s="104">
        <v>0</v>
      </c>
      <c r="BC351" s="16" t="s">
        <v>1808</v>
      </c>
      <c r="BD351" s="16" t="s">
        <v>2011</v>
      </c>
      <c r="BE351" s="103"/>
      <c r="BF351" s="16" t="s">
        <v>445</v>
      </c>
      <c r="BG351" s="16" t="s">
        <v>445</v>
      </c>
      <c r="BH351" s="16" t="s">
        <v>446</v>
      </c>
      <c r="BI351" s="16" t="s">
        <v>1575</v>
      </c>
      <c r="BJ351" s="16" t="s">
        <v>1569</v>
      </c>
      <c r="BK351" s="16">
        <v>100</v>
      </c>
      <c r="BL351" s="16"/>
      <c r="BM351" s="12">
        <v>740360</v>
      </c>
      <c r="BN351" s="18">
        <v>5510410001</v>
      </c>
    </row>
    <row r="352" spans="1:66" ht="89.25">
      <c r="A352" s="18">
        <v>339</v>
      </c>
      <c r="B352" s="105">
        <v>43817</v>
      </c>
      <c r="C352" s="16" t="s">
        <v>1368</v>
      </c>
      <c r="D352" s="16" t="s">
        <v>1827</v>
      </c>
      <c r="E352" s="92" t="s">
        <v>1858</v>
      </c>
      <c r="F352" s="16" t="s">
        <v>1858</v>
      </c>
      <c r="G352" s="17" t="s">
        <v>1974</v>
      </c>
      <c r="H352" s="12" t="s">
        <v>1781</v>
      </c>
      <c r="I352" s="12">
        <v>100</v>
      </c>
      <c r="J352" s="19">
        <f t="shared" si="23"/>
        <v>8.739999999999998</v>
      </c>
      <c r="K352" s="20">
        <v>9.7888</v>
      </c>
      <c r="L352" s="140">
        <f t="shared" si="25"/>
        <v>873.9999999999999</v>
      </c>
      <c r="M352" s="103"/>
      <c r="N352" s="144">
        <f t="shared" si="24"/>
        <v>978.88</v>
      </c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6">
        <v>100</v>
      </c>
      <c r="AQ352" s="23">
        <v>978.9</v>
      </c>
      <c r="AR352" s="103"/>
      <c r="AS352" s="103"/>
      <c r="AT352" s="103"/>
      <c r="AU352" s="103"/>
      <c r="AV352" s="103"/>
      <c r="AW352" s="103"/>
      <c r="AX352" s="24" t="s">
        <v>118</v>
      </c>
      <c r="AY352" s="17" t="s">
        <v>119</v>
      </c>
      <c r="AZ352" s="10" t="s">
        <v>2047</v>
      </c>
      <c r="BA352" s="103"/>
      <c r="BB352" s="104">
        <v>30</v>
      </c>
      <c r="BC352" s="16" t="s">
        <v>1808</v>
      </c>
      <c r="BD352" s="16" t="s">
        <v>2011</v>
      </c>
      <c r="BE352" s="103"/>
      <c r="BF352" s="16" t="s">
        <v>445</v>
      </c>
      <c r="BG352" s="16" t="s">
        <v>445</v>
      </c>
      <c r="BH352" s="16" t="s">
        <v>446</v>
      </c>
      <c r="BI352" s="16" t="s">
        <v>1575</v>
      </c>
      <c r="BJ352" s="16" t="s">
        <v>1569</v>
      </c>
      <c r="BK352" s="16">
        <v>100</v>
      </c>
      <c r="BL352" s="16"/>
      <c r="BM352" s="12">
        <v>740360</v>
      </c>
      <c r="BN352" s="18">
        <v>5510410001</v>
      </c>
    </row>
    <row r="353" spans="1:66" ht="89.25">
      <c r="A353" s="18">
        <v>340</v>
      </c>
      <c r="B353" s="105">
        <v>43817</v>
      </c>
      <c r="C353" s="16" t="s">
        <v>1369</v>
      </c>
      <c r="D353" s="16" t="s">
        <v>1828</v>
      </c>
      <c r="E353" s="92" t="s">
        <v>1115</v>
      </c>
      <c r="F353" s="16" t="s">
        <v>1115</v>
      </c>
      <c r="G353" s="17" t="s">
        <v>1974</v>
      </c>
      <c r="H353" s="12" t="s">
        <v>1781</v>
      </c>
      <c r="I353" s="12">
        <v>4</v>
      </c>
      <c r="J353" s="19">
        <f t="shared" si="23"/>
        <v>299.99999999999994</v>
      </c>
      <c r="K353" s="20">
        <v>336</v>
      </c>
      <c r="L353" s="140">
        <f t="shared" si="25"/>
        <v>1199.9999999999998</v>
      </c>
      <c r="M353" s="103"/>
      <c r="N353" s="144">
        <f t="shared" si="24"/>
        <v>1343.9999999999998</v>
      </c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6">
        <v>4</v>
      </c>
      <c r="AQ353" s="16">
        <v>1344</v>
      </c>
      <c r="AR353" s="103"/>
      <c r="AS353" s="103"/>
      <c r="AT353" s="103"/>
      <c r="AU353" s="103"/>
      <c r="AV353" s="103"/>
      <c r="AW353" s="103"/>
      <c r="AX353" s="24" t="s">
        <v>118</v>
      </c>
      <c r="AY353" s="17" t="s">
        <v>119</v>
      </c>
      <c r="AZ353" s="10" t="s">
        <v>2047</v>
      </c>
      <c r="BA353" s="103"/>
      <c r="BB353" s="104">
        <v>30</v>
      </c>
      <c r="BC353" s="16" t="s">
        <v>1808</v>
      </c>
      <c r="BD353" s="16" t="s">
        <v>2011</v>
      </c>
      <c r="BE353" s="103"/>
      <c r="BF353" s="16" t="s">
        <v>445</v>
      </c>
      <c r="BG353" s="16" t="s">
        <v>445</v>
      </c>
      <c r="BH353" s="16" t="s">
        <v>446</v>
      </c>
      <c r="BI353" s="16" t="s">
        <v>1575</v>
      </c>
      <c r="BJ353" s="16" t="s">
        <v>1569</v>
      </c>
      <c r="BK353" s="16">
        <v>100</v>
      </c>
      <c r="BL353" s="16"/>
      <c r="BM353" s="12">
        <v>740360</v>
      </c>
      <c r="BN353" s="18">
        <v>5510410001</v>
      </c>
    </row>
    <row r="354" spans="1:66" ht="89.25">
      <c r="A354" s="18">
        <v>341</v>
      </c>
      <c r="B354" s="105">
        <v>43817</v>
      </c>
      <c r="C354" s="16" t="s">
        <v>1370</v>
      </c>
      <c r="D354" s="16" t="s">
        <v>1829</v>
      </c>
      <c r="E354" s="92" t="s">
        <v>1859</v>
      </c>
      <c r="F354" s="16" t="s">
        <v>1859</v>
      </c>
      <c r="G354" s="17" t="s">
        <v>1974</v>
      </c>
      <c r="H354" s="12" t="s">
        <v>1781</v>
      </c>
      <c r="I354" s="12">
        <v>4000</v>
      </c>
      <c r="J354" s="19">
        <f t="shared" si="23"/>
        <v>15</v>
      </c>
      <c r="K354" s="20">
        <v>16.8</v>
      </c>
      <c r="L354" s="140">
        <f t="shared" si="25"/>
        <v>60000</v>
      </c>
      <c r="M354" s="103"/>
      <c r="N354" s="144">
        <f t="shared" si="24"/>
        <v>67200</v>
      </c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6">
        <v>4000</v>
      </c>
      <c r="AQ354" s="16">
        <v>67200</v>
      </c>
      <c r="AR354" s="103"/>
      <c r="AS354" s="103"/>
      <c r="AT354" s="103"/>
      <c r="AU354" s="103"/>
      <c r="AV354" s="103"/>
      <c r="AW354" s="103"/>
      <c r="AX354" s="24" t="s">
        <v>118</v>
      </c>
      <c r="AY354" s="17" t="s">
        <v>119</v>
      </c>
      <c r="AZ354" s="10" t="s">
        <v>2047</v>
      </c>
      <c r="BA354" s="103"/>
      <c r="BB354" s="104">
        <v>30</v>
      </c>
      <c r="BC354" s="16" t="s">
        <v>1808</v>
      </c>
      <c r="BD354" s="16" t="s">
        <v>2011</v>
      </c>
      <c r="BE354" s="103"/>
      <c r="BF354" s="16" t="s">
        <v>445</v>
      </c>
      <c r="BG354" s="16" t="s">
        <v>445</v>
      </c>
      <c r="BH354" s="16" t="s">
        <v>446</v>
      </c>
      <c r="BI354" s="16" t="s">
        <v>1575</v>
      </c>
      <c r="BJ354" s="16" t="s">
        <v>1569</v>
      </c>
      <c r="BK354" s="16">
        <v>100</v>
      </c>
      <c r="BL354" s="16"/>
      <c r="BM354" s="12">
        <v>740360</v>
      </c>
      <c r="BN354" s="18">
        <v>5510410001</v>
      </c>
    </row>
    <row r="355" spans="1:66" ht="89.25">
      <c r="A355" s="18">
        <v>342</v>
      </c>
      <c r="B355" s="105">
        <v>43817</v>
      </c>
      <c r="C355" s="16" t="s">
        <v>1371</v>
      </c>
      <c r="D355" s="16" t="s">
        <v>1830</v>
      </c>
      <c r="E355" s="92" t="s">
        <v>1860</v>
      </c>
      <c r="F355" s="16" t="s">
        <v>1860</v>
      </c>
      <c r="G355" s="17" t="s">
        <v>1974</v>
      </c>
      <c r="H355" s="12" t="s">
        <v>1781</v>
      </c>
      <c r="I355" s="12">
        <v>500</v>
      </c>
      <c r="J355" s="19">
        <f t="shared" si="23"/>
        <v>3.4199999999999995</v>
      </c>
      <c r="K355" s="20">
        <v>3.8304</v>
      </c>
      <c r="L355" s="140">
        <f t="shared" si="25"/>
        <v>1709.9999999999998</v>
      </c>
      <c r="M355" s="103"/>
      <c r="N355" s="144">
        <f t="shared" si="24"/>
        <v>1915.1999999999998</v>
      </c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6">
        <v>500</v>
      </c>
      <c r="AQ355" s="23">
        <v>1915.2</v>
      </c>
      <c r="AR355" s="103"/>
      <c r="AS355" s="103"/>
      <c r="AT355" s="103"/>
      <c r="AU355" s="103"/>
      <c r="AV355" s="103"/>
      <c r="AW355" s="103"/>
      <c r="AX355" s="24" t="s">
        <v>118</v>
      </c>
      <c r="AY355" s="17" t="s">
        <v>119</v>
      </c>
      <c r="AZ355" s="10" t="s">
        <v>2047</v>
      </c>
      <c r="BA355" s="103"/>
      <c r="BB355" s="104">
        <v>30</v>
      </c>
      <c r="BC355" s="16" t="s">
        <v>1808</v>
      </c>
      <c r="BD355" s="16" t="s">
        <v>2011</v>
      </c>
      <c r="BE355" s="103"/>
      <c r="BF355" s="16" t="s">
        <v>445</v>
      </c>
      <c r="BG355" s="16" t="s">
        <v>445</v>
      </c>
      <c r="BH355" s="16" t="s">
        <v>446</v>
      </c>
      <c r="BI355" s="16" t="s">
        <v>1575</v>
      </c>
      <c r="BJ355" s="16" t="s">
        <v>1569</v>
      </c>
      <c r="BK355" s="16">
        <v>100</v>
      </c>
      <c r="BL355" s="16"/>
      <c r="BM355" s="12">
        <v>740360</v>
      </c>
      <c r="BN355" s="18">
        <v>5510410001</v>
      </c>
    </row>
    <row r="356" spans="1:66" ht="89.25">
      <c r="A356" s="18">
        <v>343</v>
      </c>
      <c r="B356" s="105">
        <v>43817</v>
      </c>
      <c r="C356" s="16" t="s">
        <v>1372</v>
      </c>
      <c r="D356" s="16" t="s">
        <v>1831</v>
      </c>
      <c r="E356" s="92" t="s">
        <v>1861</v>
      </c>
      <c r="F356" s="16" t="s">
        <v>1861</v>
      </c>
      <c r="G356" s="17" t="s">
        <v>1974</v>
      </c>
      <c r="H356" s="12" t="s">
        <v>1781</v>
      </c>
      <c r="I356" s="12">
        <v>500</v>
      </c>
      <c r="J356" s="19">
        <f t="shared" si="23"/>
        <v>3.38</v>
      </c>
      <c r="K356" s="20">
        <v>3.7856</v>
      </c>
      <c r="L356" s="140">
        <f t="shared" si="25"/>
        <v>1690</v>
      </c>
      <c r="M356" s="103"/>
      <c r="N356" s="144">
        <f t="shared" si="24"/>
        <v>1892.8000000000002</v>
      </c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6">
        <v>500</v>
      </c>
      <c r="AQ356" s="23">
        <v>1892.8</v>
      </c>
      <c r="AR356" s="103"/>
      <c r="AS356" s="103"/>
      <c r="AT356" s="103"/>
      <c r="AU356" s="103"/>
      <c r="AV356" s="103"/>
      <c r="AW356" s="103"/>
      <c r="AX356" s="24" t="s">
        <v>118</v>
      </c>
      <c r="AY356" s="17" t="s">
        <v>119</v>
      </c>
      <c r="AZ356" s="10" t="s">
        <v>2047</v>
      </c>
      <c r="BA356" s="103"/>
      <c r="BB356" s="104">
        <v>30</v>
      </c>
      <c r="BC356" s="16" t="s">
        <v>1808</v>
      </c>
      <c r="BD356" s="16" t="s">
        <v>2011</v>
      </c>
      <c r="BE356" s="103"/>
      <c r="BF356" s="16" t="s">
        <v>445</v>
      </c>
      <c r="BG356" s="16" t="s">
        <v>445</v>
      </c>
      <c r="BH356" s="16" t="s">
        <v>446</v>
      </c>
      <c r="BI356" s="16" t="s">
        <v>1575</v>
      </c>
      <c r="BJ356" s="16" t="s">
        <v>1569</v>
      </c>
      <c r="BK356" s="16">
        <v>100</v>
      </c>
      <c r="BL356" s="16"/>
      <c r="BM356" s="12">
        <v>740360</v>
      </c>
      <c r="BN356" s="18">
        <v>5510410001</v>
      </c>
    </row>
    <row r="357" spans="1:66" ht="89.25">
      <c r="A357" s="18">
        <v>344</v>
      </c>
      <c r="B357" s="105">
        <v>43817</v>
      </c>
      <c r="C357" s="16" t="s">
        <v>1373</v>
      </c>
      <c r="D357" s="16" t="s">
        <v>1832</v>
      </c>
      <c r="E357" s="92" t="s">
        <v>2018</v>
      </c>
      <c r="F357" s="16" t="s">
        <v>2018</v>
      </c>
      <c r="G357" s="17" t="s">
        <v>1974</v>
      </c>
      <c r="H357" s="12" t="s">
        <v>1781</v>
      </c>
      <c r="I357" s="12">
        <v>50</v>
      </c>
      <c r="J357" s="19">
        <f t="shared" si="23"/>
        <v>19.2</v>
      </c>
      <c r="K357" s="20">
        <v>21.504</v>
      </c>
      <c r="L357" s="140">
        <f t="shared" si="25"/>
        <v>960</v>
      </c>
      <c r="M357" s="103"/>
      <c r="N357" s="144">
        <f t="shared" si="24"/>
        <v>1075.2</v>
      </c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6">
        <v>50</v>
      </c>
      <c r="AQ357" s="23">
        <v>1075.2</v>
      </c>
      <c r="AR357" s="103"/>
      <c r="AS357" s="103"/>
      <c r="AT357" s="103"/>
      <c r="AU357" s="103"/>
      <c r="AV357" s="103"/>
      <c r="AW357" s="103"/>
      <c r="AX357" s="24" t="s">
        <v>118</v>
      </c>
      <c r="AY357" s="17" t="s">
        <v>119</v>
      </c>
      <c r="AZ357" s="10" t="s">
        <v>2047</v>
      </c>
      <c r="BA357" s="103"/>
      <c r="BB357" s="104">
        <v>30</v>
      </c>
      <c r="BC357" s="16" t="s">
        <v>1808</v>
      </c>
      <c r="BD357" s="16" t="s">
        <v>2011</v>
      </c>
      <c r="BE357" s="103"/>
      <c r="BF357" s="16" t="s">
        <v>445</v>
      </c>
      <c r="BG357" s="16" t="s">
        <v>445</v>
      </c>
      <c r="BH357" s="16" t="s">
        <v>446</v>
      </c>
      <c r="BI357" s="16" t="s">
        <v>1575</v>
      </c>
      <c r="BJ357" s="16" t="s">
        <v>1569</v>
      </c>
      <c r="BK357" s="16">
        <v>100</v>
      </c>
      <c r="BL357" s="16"/>
      <c r="BM357" s="12">
        <v>740360</v>
      </c>
      <c r="BN357" s="18">
        <v>5510410001</v>
      </c>
    </row>
    <row r="358" spans="1:66" ht="89.25">
      <c r="A358" s="18">
        <v>345</v>
      </c>
      <c r="B358" s="105">
        <v>43817</v>
      </c>
      <c r="C358" s="16" t="s">
        <v>1522</v>
      </c>
      <c r="D358" s="16" t="s">
        <v>1846</v>
      </c>
      <c r="E358" s="92" t="s">
        <v>1862</v>
      </c>
      <c r="F358" s="16" t="s">
        <v>1862</v>
      </c>
      <c r="G358" s="17" t="s">
        <v>1974</v>
      </c>
      <c r="H358" s="12" t="s">
        <v>1781</v>
      </c>
      <c r="I358" s="12">
        <v>10</v>
      </c>
      <c r="J358" s="19">
        <f t="shared" si="23"/>
        <v>342.53999999999996</v>
      </c>
      <c r="K358" s="20">
        <v>383.6448</v>
      </c>
      <c r="L358" s="144">
        <f t="shared" si="25"/>
        <v>3425.3999999999996</v>
      </c>
      <c r="M358" s="103"/>
      <c r="N358" s="144">
        <f t="shared" si="24"/>
        <v>3836.448</v>
      </c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6">
        <v>10</v>
      </c>
      <c r="AQ358" s="23">
        <v>3836.4</v>
      </c>
      <c r="AR358" s="103"/>
      <c r="AS358" s="103"/>
      <c r="AT358" s="103"/>
      <c r="AU358" s="103"/>
      <c r="AV358" s="103"/>
      <c r="AW358" s="103"/>
      <c r="AX358" s="24" t="s">
        <v>118</v>
      </c>
      <c r="AY358" s="17" t="s">
        <v>119</v>
      </c>
      <c r="AZ358" s="10" t="s">
        <v>2047</v>
      </c>
      <c r="BA358" s="103"/>
      <c r="BB358" s="104">
        <v>30</v>
      </c>
      <c r="BC358" s="16" t="s">
        <v>1808</v>
      </c>
      <c r="BD358" s="16" t="s">
        <v>2011</v>
      </c>
      <c r="BE358" s="103"/>
      <c r="BF358" s="16" t="s">
        <v>445</v>
      </c>
      <c r="BG358" s="16" t="s">
        <v>445</v>
      </c>
      <c r="BH358" s="16" t="s">
        <v>446</v>
      </c>
      <c r="BI358" s="16" t="s">
        <v>1575</v>
      </c>
      <c r="BJ358" s="16" t="s">
        <v>1569</v>
      </c>
      <c r="BK358" s="16">
        <v>100</v>
      </c>
      <c r="BL358" s="16"/>
      <c r="BM358" s="12">
        <v>740360</v>
      </c>
      <c r="BN358" s="18">
        <v>5510410001</v>
      </c>
    </row>
    <row r="359" spans="1:66" ht="89.25">
      <c r="A359" s="18">
        <v>346</v>
      </c>
      <c r="B359" s="105">
        <v>43817</v>
      </c>
      <c r="C359" s="16" t="s">
        <v>1523</v>
      </c>
      <c r="D359" s="16" t="s">
        <v>1847</v>
      </c>
      <c r="E359" s="92" t="s">
        <v>1863</v>
      </c>
      <c r="F359" s="16" t="s">
        <v>1863</v>
      </c>
      <c r="G359" s="17" t="s">
        <v>1974</v>
      </c>
      <c r="H359" s="12" t="s">
        <v>1781</v>
      </c>
      <c r="I359" s="12">
        <v>30</v>
      </c>
      <c r="J359" s="19">
        <f t="shared" si="23"/>
        <v>899.9999999999999</v>
      </c>
      <c r="K359" s="20">
        <v>1008</v>
      </c>
      <c r="L359" s="140">
        <f t="shared" si="25"/>
        <v>26999.999999999996</v>
      </c>
      <c r="M359" s="103"/>
      <c r="N359" s="144">
        <f t="shared" si="24"/>
        <v>30240</v>
      </c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6">
        <v>30</v>
      </c>
      <c r="AQ359" s="16">
        <v>30240</v>
      </c>
      <c r="AR359" s="103"/>
      <c r="AS359" s="103"/>
      <c r="AT359" s="103"/>
      <c r="AU359" s="103"/>
      <c r="AV359" s="103"/>
      <c r="AW359" s="103"/>
      <c r="AX359" s="24" t="s">
        <v>118</v>
      </c>
      <c r="AY359" s="17" t="s">
        <v>119</v>
      </c>
      <c r="AZ359" s="10" t="s">
        <v>2047</v>
      </c>
      <c r="BA359" s="103"/>
      <c r="BB359" s="104">
        <v>30</v>
      </c>
      <c r="BC359" s="16" t="s">
        <v>1808</v>
      </c>
      <c r="BD359" s="16" t="s">
        <v>2011</v>
      </c>
      <c r="BE359" s="103"/>
      <c r="BF359" s="16" t="s">
        <v>445</v>
      </c>
      <c r="BG359" s="16" t="s">
        <v>445</v>
      </c>
      <c r="BH359" s="16" t="s">
        <v>446</v>
      </c>
      <c r="BI359" s="16" t="s">
        <v>1575</v>
      </c>
      <c r="BJ359" s="16" t="s">
        <v>1569</v>
      </c>
      <c r="BK359" s="16">
        <v>100</v>
      </c>
      <c r="BL359" s="16"/>
      <c r="BM359" s="12">
        <v>740360</v>
      </c>
      <c r="BN359" s="18">
        <v>5510410001</v>
      </c>
    </row>
    <row r="360" spans="1:66" ht="89.25">
      <c r="A360" s="18">
        <v>347</v>
      </c>
      <c r="B360" s="105">
        <v>43817</v>
      </c>
      <c r="C360" s="16" t="s">
        <v>1524</v>
      </c>
      <c r="D360" s="16" t="s">
        <v>1848</v>
      </c>
      <c r="E360" s="92" t="s">
        <v>1116</v>
      </c>
      <c r="F360" s="16" t="s">
        <v>1116</v>
      </c>
      <c r="G360" s="17" t="s">
        <v>1974</v>
      </c>
      <c r="H360" s="12" t="s">
        <v>1781</v>
      </c>
      <c r="I360" s="12">
        <v>10</v>
      </c>
      <c r="J360" s="19">
        <f t="shared" si="23"/>
        <v>1299.9999999999998</v>
      </c>
      <c r="K360" s="20">
        <v>1456</v>
      </c>
      <c r="L360" s="140">
        <f t="shared" si="25"/>
        <v>12999.999999999998</v>
      </c>
      <c r="M360" s="103"/>
      <c r="N360" s="144">
        <f t="shared" si="24"/>
        <v>14560</v>
      </c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6">
        <v>10</v>
      </c>
      <c r="AQ360" s="16">
        <v>14560</v>
      </c>
      <c r="AR360" s="103"/>
      <c r="AS360" s="103"/>
      <c r="AT360" s="103"/>
      <c r="AU360" s="103"/>
      <c r="AV360" s="103"/>
      <c r="AW360" s="103"/>
      <c r="AX360" s="24" t="s">
        <v>118</v>
      </c>
      <c r="AY360" s="17" t="s">
        <v>119</v>
      </c>
      <c r="AZ360" s="10" t="s">
        <v>2047</v>
      </c>
      <c r="BA360" s="103"/>
      <c r="BB360" s="104">
        <v>30</v>
      </c>
      <c r="BC360" s="16" t="s">
        <v>1808</v>
      </c>
      <c r="BD360" s="16" t="s">
        <v>2011</v>
      </c>
      <c r="BE360" s="103"/>
      <c r="BF360" s="16" t="s">
        <v>445</v>
      </c>
      <c r="BG360" s="16" t="s">
        <v>445</v>
      </c>
      <c r="BH360" s="16" t="s">
        <v>446</v>
      </c>
      <c r="BI360" s="16" t="s">
        <v>1575</v>
      </c>
      <c r="BJ360" s="16" t="s">
        <v>1569</v>
      </c>
      <c r="BK360" s="16">
        <v>100</v>
      </c>
      <c r="BL360" s="16"/>
      <c r="BM360" s="12">
        <v>740360</v>
      </c>
      <c r="BN360" s="18">
        <v>5510410001</v>
      </c>
    </row>
    <row r="361" spans="1:66" ht="89.25">
      <c r="A361" s="18">
        <v>348</v>
      </c>
      <c r="B361" s="105">
        <v>43817</v>
      </c>
      <c r="C361" s="16" t="s">
        <v>1525</v>
      </c>
      <c r="D361" s="16" t="s">
        <v>1849</v>
      </c>
      <c r="E361" s="92" t="s">
        <v>1859</v>
      </c>
      <c r="F361" s="16" t="s">
        <v>1859</v>
      </c>
      <c r="G361" s="17" t="s">
        <v>1974</v>
      </c>
      <c r="H361" s="12" t="s">
        <v>1781</v>
      </c>
      <c r="I361" s="12">
        <v>300</v>
      </c>
      <c r="J361" s="19">
        <f t="shared" si="23"/>
        <v>240</v>
      </c>
      <c r="K361" s="20">
        <v>268.8</v>
      </c>
      <c r="L361" s="140">
        <f t="shared" si="25"/>
        <v>72000</v>
      </c>
      <c r="M361" s="103"/>
      <c r="N361" s="144">
        <f t="shared" si="24"/>
        <v>80640.00000000001</v>
      </c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6">
        <v>300</v>
      </c>
      <c r="AQ361" s="16">
        <v>80640</v>
      </c>
      <c r="AR361" s="103"/>
      <c r="AS361" s="103"/>
      <c r="AT361" s="103"/>
      <c r="AU361" s="103"/>
      <c r="AV361" s="103"/>
      <c r="AW361" s="103"/>
      <c r="AX361" s="24" t="s">
        <v>118</v>
      </c>
      <c r="AY361" s="17" t="s">
        <v>119</v>
      </c>
      <c r="AZ361" s="10" t="s">
        <v>2047</v>
      </c>
      <c r="BA361" s="103"/>
      <c r="BB361" s="104">
        <v>30</v>
      </c>
      <c r="BC361" s="16" t="s">
        <v>1808</v>
      </c>
      <c r="BD361" s="16" t="s">
        <v>2011</v>
      </c>
      <c r="BE361" s="103"/>
      <c r="BF361" s="16" t="s">
        <v>445</v>
      </c>
      <c r="BG361" s="16" t="s">
        <v>445</v>
      </c>
      <c r="BH361" s="16" t="s">
        <v>446</v>
      </c>
      <c r="BI361" s="16" t="s">
        <v>1575</v>
      </c>
      <c r="BJ361" s="16" t="s">
        <v>1569</v>
      </c>
      <c r="BK361" s="16">
        <v>100</v>
      </c>
      <c r="BL361" s="16"/>
      <c r="BM361" s="12">
        <v>740360</v>
      </c>
      <c r="BN361" s="18">
        <v>5510410001</v>
      </c>
    </row>
    <row r="362" spans="1:66" ht="89.25">
      <c r="A362" s="18">
        <v>349</v>
      </c>
      <c r="B362" s="105">
        <v>43817</v>
      </c>
      <c r="C362" s="16" t="s">
        <v>1526</v>
      </c>
      <c r="D362" s="16" t="s">
        <v>1850</v>
      </c>
      <c r="E362" s="92" t="s">
        <v>1864</v>
      </c>
      <c r="F362" s="16" t="s">
        <v>1864</v>
      </c>
      <c r="G362" s="17" t="s">
        <v>1974</v>
      </c>
      <c r="H362" s="12" t="s">
        <v>1781</v>
      </c>
      <c r="I362" s="21">
        <v>15000</v>
      </c>
      <c r="J362" s="25">
        <f t="shared" si="23"/>
        <v>1.7857142857142856</v>
      </c>
      <c r="K362" s="20">
        <v>2</v>
      </c>
      <c r="L362" s="144">
        <f t="shared" si="25"/>
        <v>26785.714285714283</v>
      </c>
      <c r="M362" s="103"/>
      <c r="N362" s="144">
        <f t="shared" si="24"/>
        <v>30000</v>
      </c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56">
        <v>15000</v>
      </c>
      <c r="AQ362" s="16">
        <f>AP362*K362</f>
        <v>30000</v>
      </c>
      <c r="AR362" s="103"/>
      <c r="AS362" s="103"/>
      <c r="AT362" s="103"/>
      <c r="AU362" s="103"/>
      <c r="AV362" s="103"/>
      <c r="AW362" s="103"/>
      <c r="AX362" s="24" t="s">
        <v>118</v>
      </c>
      <c r="AY362" s="17" t="s">
        <v>119</v>
      </c>
      <c r="AZ362" s="10" t="s">
        <v>2047</v>
      </c>
      <c r="BA362" s="103"/>
      <c r="BB362" s="104">
        <v>30</v>
      </c>
      <c r="BC362" s="16" t="s">
        <v>1808</v>
      </c>
      <c r="BD362" s="16" t="s">
        <v>2011</v>
      </c>
      <c r="BE362" s="103"/>
      <c r="BF362" s="16" t="s">
        <v>445</v>
      </c>
      <c r="BG362" s="16" t="s">
        <v>445</v>
      </c>
      <c r="BH362" s="16" t="s">
        <v>446</v>
      </c>
      <c r="BI362" s="16" t="s">
        <v>1575</v>
      </c>
      <c r="BJ362" s="16" t="s">
        <v>1569</v>
      </c>
      <c r="BK362" s="16">
        <v>100</v>
      </c>
      <c r="BL362" s="16"/>
      <c r="BM362" s="12">
        <v>740360</v>
      </c>
      <c r="BN362" s="18">
        <v>5510410001</v>
      </c>
    </row>
    <row r="363" spans="1:66" ht="89.25">
      <c r="A363" s="18">
        <v>350</v>
      </c>
      <c r="B363" s="105">
        <v>43817</v>
      </c>
      <c r="C363" s="16" t="s">
        <v>1527</v>
      </c>
      <c r="D363" s="16" t="s">
        <v>1851</v>
      </c>
      <c r="E363" s="92" t="s">
        <v>1865</v>
      </c>
      <c r="F363" s="16" t="s">
        <v>1865</v>
      </c>
      <c r="G363" s="17" t="s">
        <v>1974</v>
      </c>
      <c r="H363" s="12" t="s">
        <v>1781</v>
      </c>
      <c r="I363" s="21">
        <v>20000</v>
      </c>
      <c r="J363" s="26">
        <f t="shared" si="23"/>
        <v>1.7857142857142856</v>
      </c>
      <c r="K363" s="20">
        <v>2</v>
      </c>
      <c r="L363" s="142">
        <f t="shared" si="25"/>
        <v>35714.28571428571</v>
      </c>
      <c r="M363" s="103"/>
      <c r="N363" s="144">
        <f t="shared" si="24"/>
        <v>40000</v>
      </c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56">
        <v>20000</v>
      </c>
      <c r="AQ363" s="16">
        <f>AP363*K363</f>
        <v>40000</v>
      </c>
      <c r="AR363" s="103"/>
      <c r="AS363" s="103"/>
      <c r="AT363" s="103"/>
      <c r="AU363" s="103"/>
      <c r="AV363" s="103"/>
      <c r="AW363" s="103"/>
      <c r="AX363" s="24" t="s">
        <v>118</v>
      </c>
      <c r="AY363" s="17" t="s">
        <v>119</v>
      </c>
      <c r="AZ363" s="10" t="s">
        <v>2047</v>
      </c>
      <c r="BA363" s="103"/>
      <c r="BB363" s="104">
        <v>30</v>
      </c>
      <c r="BC363" s="16" t="s">
        <v>1808</v>
      </c>
      <c r="BD363" s="16" t="s">
        <v>2011</v>
      </c>
      <c r="BE363" s="103"/>
      <c r="BF363" s="16" t="s">
        <v>445</v>
      </c>
      <c r="BG363" s="16" t="s">
        <v>445</v>
      </c>
      <c r="BH363" s="16" t="s">
        <v>446</v>
      </c>
      <c r="BI363" s="16" t="s">
        <v>1575</v>
      </c>
      <c r="BJ363" s="16" t="s">
        <v>1569</v>
      </c>
      <c r="BK363" s="16">
        <v>100</v>
      </c>
      <c r="BL363" s="16"/>
      <c r="BM363" s="12">
        <v>740360</v>
      </c>
      <c r="BN363" s="18">
        <v>5510410001</v>
      </c>
    </row>
    <row r="364" spans="1:66" ht="89.25">
      <c r="A364" s="18">
        <v>351</v>
      </c>
      <c r="B364" s="105">
        <v>43817</v>
      </c>
      <c r="C364" s="16" t="s">
        <v>1852</v>
      </c>
      <c r="D364" s="16" t="s">
        <v>1852</v>
      </c>
      <c r="E364" s="92" t="s">
        <v>1866</v>
      </c>
      <c r="F364" s="16" t="s">
        <v>1866</v>
      </c>
      <c r="G364" s="17" t="s">
        <v>1974</v>
      </c>
      <c r="H364" s="12" t="s">
        <v>1781</v>
      </c>
      <c r="I364" s="12">
        <v>500</v>
      </c>
      <c r="J364" s="19">
        <f t="shared" si="23"/>
        <v>2.09</v>
      </c>
      <c r="K364" s="20">
        <v>2.3408</v>
      </c>
      <c r="L364" s="140">
        <f t="shared" si="25"/>
        <v>1045</v>
      </c>
      <c r="M364" s="103"/>
      <c r="N364" s="144">
        <f t="shared" si="24"/>
        <v>1170.4</v>
      </c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6">
        <v>500</v>
      </c>
      <c r="AQ364" s="23">
        <v>1170.4</v>
      </c>
      <c r="AR364" s="103"/>
      <c r="AS364" s="103"/>
      <c r="AT364" s="103"/>
      <c r="AU364" s="103"/>
      <c r="AV364" s="103"/>
      <c r="AW364" s="103"/>
      <c r="AX364" s="24" t="s">
        <v>118</v>
      </c>
      <c r="AY364" s="17" t="s">
        <v>119</v>
      </c>
      <c r="AZ364" s="10" t="s">
        <v>2047</v>
      </c>
      <c r="BA364" s="103"/>
      <c r="BB364" s="104">
        <v>30</v>
      </c>
      <c r="BC364" s="16" t="s">
        <v>1808</v>
      </c>
      <c r="BD364" s="16" t="s">
        <v>2011</v>
      </c>
      <c r="BE364" s="103"/>
      <c r="BF364" s="16" t="s">
        <v>445</v>
      </c>
      <c r="BG364" s="16" t="s">
        <v>445</v>
      </c>
      <c r="BH364" s="16" t="s">
        <v>446</v>
      </c>
      <c r="BI364" s="16" t="s">
        <v>1575</v>
      </c>
      <c r="BJ364" s="16" t="s">
        <v>1569</v>
      </c>
      <c r="BK364" s="16">
        <v>100</v>
      </c>
      <c r="BL364" s="16"/>
      <c r="BM364" s="12">
        <v>740360</v>
      </c>
      <c r="BN364" s="18">
        <v>5510410001</v>
      </c>
    </row>
    <row r="365" spans="1:66" ht="89.25">
      <c r="A365" s="18">
        <v>352</v>
      </c>
      <c r="B365" s="105">
        <v>43817</v>
      </c>
      <c r="C365" s="16" t="s">
        <v>1528</v>
      </c>
      <c r="D365" s="16" t="s">
        <v>1853</v>
      </c>
      <c r="E365" s="92" t="s">
        <v>159</v>
      </c>
      <c r="F365" s="16" t="s">
        <v>1867</v>
      </c>
      <c r="G365" s="17" t="s">
        <v>1974</v>
      </c>
      <c r="H365" s="12" t="s">
        <v>1781</v>
      </c>
      <c r="I365" s="12">
        <v>1000</v>
      </c>
      <c r="J365" s="19">
        <f t="shared" si="23"/>
        <v>3.38</v>
      </c>
      <c r="K365" s="20">
        <v>3.7856</v>
      </c>
      <c r="L365" s="140">
        <f t="shared" si="25"/>
        <v>3380</v>
      </c>
      <c r="M365" s="103"/>
      <c r="N365" s="144">
        <f t="shared" si="24"/>
        <v>3785.6000000000004</v>
      </c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6">
        <v>1000</v>
      </c>
      <c r="AQ365" s="23">
        <v>3785.6</v>
      </c>
      <c r="AR365" s="103"/>
      <c r="AS365" s="103"/>
      <c r="AT365" s="103"/>
      <c r="AU365" s="103"/>
      <c r="AV365" s="103"/>
      <c r="AW365" s="103"/>
      <c r="AX365" s="24" t="s">
        <v>118</v>
      </c>
      <c r="AY365" s="17" t="s">
        <v>119</v>
      </c>
      <c r="AZ365" s="10" t="s">
        <v>2047</v>
      </c>
      <c r="BA365" s="103"/>
      <c r="BB365" s="104">
        <v>30</v>
      </c>
      <c r="BC365" s="16" t="s">
        <v>1808</v>
      </c>
      <c r="BD365" s="16" t="s">
        <v>2011</v>
      </c>
      <c r="BE365" s="103"/>
      <c r="BF365" s="16" t="s">
        <v>445</v>
      </c>
      <c r="BG365" s="16" t="s">
        <v>445</v>
      </c>
      <c r="BH365" s="16" t="s">
        <v>446</v>
      </c>
      <c r="BI365" s="16" t="s">
        <v>1575</v>
      </c>
      <c r="BJ365" s="16" t="s">
        <v>1569</v>
      </c>
      <c r="BK365" s="16">
        <v>100</v>
      </c>
      <c r="BL365" s="16"/>
      <c r="BM365" s="12">
        <v>740360</v>
      </c>
      <c r="BN365" s="18">
        <v>5510410001</v>
      </c>
    </row>
    <row r="366" spans="1:66" ht="89.25">
      <c r="A366" s="18">
        <v>353</v>
      </c>
      <c r="B366" s="105">
        <v>43817</v>
      </c>
      <c r="C366" s="16" t="s">
        <v>1529</v>
      </c>
      <c r="D366" s="16" t="s">
        <v>1316</v>
      </c>
      <c r="E366" s="92" t="s">
        <v>1868</v>
      </c>
      <c r="F366" s="16" t="s">
        <v>1868</v>
      </c>
      <c r="G366" s="17" t="s">
        <v>1974</v>
      </c>
      <c r="H366" s="12" t="s">
        <v>1781</v>
      </c>
      <c r="I366" s="12">
        <v>1000</v>
      </c>
      <c r="J366" s="19">
        <f t="shared" si="23"/>
        <v>6.779999999999999</v>
      </c>
      <c r="K366" s="20">
        <v>7.5936</v>
      </c>
      <c r="L366" s="140">
        <f t="shared" si="25"/>
        <v>6779.999999999999</v>
      </c>
      <c r="M366" s="103"/>
      <c r="N366" s="144">
        <f t="shared" si="24"/>
        <v>7593.599999999999</v>
      </c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6">
        <v>1000</v>
      </c>
      <c r="AQ366" s="23">
        <v>7593.6</v>
      </c>
      <c r="AR366" s="103"/>
      <c r="AS366" s="103"/>
      <c r="AT366" s="103"/>
      <c r="AU366" s="103"/>
      <c r="AV366" s="103"/>
      <c r="AW366" s="103"/>
      <c r="AX366" s="24" t="s">
        <v>118</v>
      </c>
      <c r="AY366" s="17" t="s">
        <v>119</v>
      </c>
      <c r="AZ366" s="10" t="s">
        <v>2047</v>
      </c>
      <c r="BA366" s="103"/>
      <c r="BB366" s="104">
        <v>30</v>
      </c>
      <c r="BC366" s="16" t="s">
        <v>1808</v>
      </c>
      <c r="BD366" s="16" t="s">
        <v>2011</v>
      </c>
      <c r="BE366" s="103"/>
      <c r="BF366" s="16" t="s">
        <v>445</v>
      </c>
      <c r="BG366" s="16" t="s">
        <v>445</v>
      </c>
      <c r="BH366" s="16" t="s">
        <v>446</v>
      </c>
      <c r="BI366" s="16" t="s">
        <v>1575</v>
      </c>
      <c r="BJ366" s="16" t="s">
        <v>1569</v>
      </c>
      <c r="BK366" s="16">
        <v>100</v>
      </c>
      <c r="BL366" s="16"/>
      <c r="BM366" s="12">
        <v>740360</v>
      </c>
      <c r="BN366" s="18">
        <v>5510410001</v>
      </c>
    </row>
    <row r="367" spans="1:66" ht="89.25">
      <c r="A367" s="18">
        <v>354</v>
      </c>
      <c r="B367" s="105">
        <v>43817</v>
      </c>
      <c r="C367" s="16" t="s">
        <v>1530</v>
      </c>
      <c r="D367" s="16" t="s">
        <v>1317</v>
      </c>
      <c r="E367" s="92" t="s">
        <v>1869</v>
      </c>
      <c r="F367" s="16" t="s">
        <v>1869</v>
      </c>
      <c r="G367" s="17" t="s">
        <v>1974</v>
      </c>
      <c r="H367" s="12" t="s">
        <v>1781</v>
      </c>
      <c r="I367" s="12">
        <v>500</v>
      </c>
      <c r="J367" s="19">
        <f t="shared" si="23"/>
        <v>44.99999999999999</v>
      </c>
      <c r="K367" s="20">
        <v>50.4</v>
      </c>
      <c r="L367" s="140">
        <f t="shared" si="25"/>
        <v>22499.999999999996</v>
      </c>
      <c r="M367" s="103"/>
      <c r="N367" s="144">
        <f t="shared" si="24"/>
        <v>25200</v>
      </c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6">
        <v>500</v>
      </c>
      <c r="AQ367" s="16">
        <v>25200</v>
      </c>
      <c r="AR367" s="103"/>
      <c r="AS367" s="103"/>
      <c r="AT367" s="103"/>
      <c r="AU367" s="103"/>
      <c r="AV367" s="103"/>
      <c r="AW367" s="103"/>
      <c r="AX367" s="24" t="s">
        <v>118</v>
      </c>
      <c r="AY367" s="17" t="s">
        <v>119</v>
      </c>
      <c r="AZ367" s="10" t="s">
        <v>2047</v>
      </c>
      <c r="BA367" s="103"/>
      <c r="BB367" s="104">
        <v>30</v>
      </c>
      <c r="BC367" s="16" t="s">
        <v>1808</v>
      </c>
      <c r="BD367" s="16" t="s">
        <v>2011</v>
      </c>
      <c r="BE367" s="103"/>
      <c r="BF367" s="16" t="s">
        <v>445</v>
      </c>
      <c r="BG367" s="16" t="s">
        <v>445</v>
      </c>
      <c r="BH367" s="16" t="s">
        <v>446</v>
      </c>
      <c r="BI367" s="16" t="s">
        <v>1575</v>
      </c>
      <c r="BJ367" s="16" t="s">
        <v>1569</v>
      </c>
      <c r="BK367" s="16">
        <v>100</v>
      </c>
      <c r="BL367" s="16" t="s">
        <v>1556</v>
      </c>
      <c r="BM367" s="12">
        <v>740360</v>
      </c>
      <c r="BN367" s="18">
        <v>5510410001</v>
      </c>
    </row>
    <row r="368" spans="1:66" ht="89.25">
      <c r="A368" s="18">
        <v>355</v>
      </c>
      <c r="B368" s="105">
        <v>43817</v>
      </c>
      <c r="C368" s="16" t="s">
        <v>1531</v>
      </c>
      <c r="D368" s="16" t="s">
        <v>1318</v>
      </c>
      <c r="E368" s="92" t="s">
        <v>1870</v>
      </c>
      <c r="F368" s="16" t="s">
        <v>1870</v>
      </c>
      <c r="G368" s="17" t="s">
        <v>1974</v>
      </c>
      <c r="H368" s="12" t="s">
        <v>1781</v>
      </c>
      <c r="I368" s="12">
        <v>250</v>
      </c>
      <c r="J368" s="19">
        <f t="shared" si="23"/>
        <v>35</v>
      </c>
      <c r="K368" s="20">
        <v>39.2</v>
      </c>
      <c r="L368" s="140">
        <f t="shared" si="25"/>
        <v>8750</v>
      </c>
      <c r="M368" s="103"/>
      <c r="N368" s="144">
        <f t="shared" si="24"/>
        <v>9800.000000000002</v>
      </c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6">
        <v>250</v>
      </c>
      <c r="AQ368" s="16">
        <v>9800</v>
      </c>
      <c r="AR368" s="103"/>
      <c r="AS368" s="103"/>
      <c r="AT368" s="103"/>
      <c r="AU368" s="103"/>
      <c r="AV368" s="103"/>
      <c r="AW368" s="103"/>
      <c r="AX368" s="24" t="s">
        <v>118</v>
      </c>
      <c r="AY368" s="17" t="s">
        <v>119</v>
      </c>
      <c r="AZ368" s="10" t="s">
        <v>2047</v>
      </c>
      <c r="BA368" s="103"/>
      <c r="BB368" s="104">
        <v>30</v>
      </c>
      <c r="BC368" s="16" t="s">
        <v>1808</v>
      </c>
      <c r="BD368" s="16" t="s">
        <v>2011</v>
      </c>
      <c r="BE368" s="103"/>
      <c r="BF368" s="16" t="s">
        <v>445</v>
      </c>
      <c r="BG368" s="16" t="s">
        <v>445</v>
      </c>
      <c r="BH368" s="16" t="s">
        <v>446</v>
      </c>
      <c r="BI368" s="16" t="s">
        <v>1575</v>
      </c>
      <c r="BJ368" s="16" t="s">
        <v>1569</v>
      </c>
      <c r="BK368" s="16">
        <v>100</v>
      </c>
      <c r="BL368" s="16"/>
      <c r="BM368" s="12">
        <v>740360</v>
      </c>
      <c r="BN368" s="18">
        <v>5510410001</v>
      </c>
    </row>
    <row r="369" spans="1:66" ht="89.25">
      <c r="A369" s="18">
        <v>356</v>
      </c>
      <c r="B369" s="105">
        <v>43817</v>
      </c>
      <c r="C369" s="16" t="s">
        <v>1532</v>
      </c>
      <c r="D369" s="16" t="s">
        <v>1319</v>
      </c>
      <c r="E369" s="92" t="s">
        <v>1871</v>
      </c>
      <c r="F369" s="16" t="s">
        <v>1871</v>
      </c>
      <c r="G369" s="17" t="s">
        <v>1974</v>
      </c>
      <c r="H369" s="12" t="s">
        <v>1781</v>
      </c>
      <c r="I369" s="12">
        <v>300</v>
      </c>
      <c r="J369" s="19">
        <f t="shared" si="23"/>
        <v>49.99999999999999</v>
      </c>
      <c r="K369" s="20">
        <v>56</v>
      </c>
      <c r="L369" s="140">
        <f t="shared" si="25"/>
        <v>14999.999999999998</v>
      </c>
      <c r="M369" s="103"/>
      <c r="N369" s="144">
        <f t="shared" si="24"/>
        <v>16800</v>
      </c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6">
        <v>300</v>
      </c>
      <c r="AQ369" s="16">
        <v>16800</v>
      </c>
      <c r="AR369" s="103"/>
      <c r="AS369" s="103"/>
      <c r="AT369" s="103"/>
      <c r="AU369" s="103"/>
      <c r="AV369" s="103"/>
      <c r="AW369" s="103"/>
      <c r="AX369" s="24" t="s">
        <v>118</v>
      </c>
      <c r="AY369" s="17" t="s">
        <v>119</v>
      </c>
      <c r="AZ369" s="10" t="s">
        <v>2047</v>
      </c>
      <c r="BA369" s="103"/>
      <c r="BB369" s="104">
        <v>30</v>
      </c>
      <c r="BC369" s="16" t="s">
        <v>1808</v>
      </c>
      <c r="BD369" s="16" t="s">
        <v>2011</v>
      </c>
      <c r="BE369" s="103"/>
      <c r="BF369" s="16" t="s">
        <v>445</v>
      </c>
      <c r="BG369" s="16" t="s">
        <v>445</v>
      </c>
      <c r="BH369" s="16" t="s">
        <v>446</v>
      </c>
      <c r="BI369" s="16" t="s">
        <v>1575</v>
      </c>
      <c r="BJ369" s="16" t="s">
        <v>1569</v>
      </c>
      <c r="BK369" s="16">
        <v>100</v>
      </c>
      <c r="BL369" s="16"/>
      <c r="BM369" s="12">
        <v>740360</v>
      </c>
      <c r="BN369" s="18">
        <v>5510410001</v>
      </c>
    </row>
    <row r="370" spans="1:66" ht="89.25">
      <c r="A370" s="18">
        <v>357</v>
      </c>
      <c r="B370" s="105">
        <v>43817</v>
      </c>
      <c r="C370" s="16" t="s">
        <v>1533</v>
      </c>
      <c r="D370" s="16" t="s">
        <v>1320</v>
      </c>
      <c r="E370" s="92" t="s">
        <v>1872</v>
      </c>
      <c r="F370" s="16" t="s">
        <v>1872</v>
      </c>
      <c r="G370" s="17" t="s">
        <v>1974</v>
      </c>
      <c r="H370" s="12" t="s">
        <v>1781</v>
      </c>
      <c r="I370" s="12">
        <v>10000</v>
      </c>
      <c r="J370" s="19">
        <f t="shared" si="23"/>
        <v>1.74</v>
      </c>
      <c r="K370" s="20">
        <v>1.9488</v>
      </c>
      <c r="L370" s="140">
        <f t="shared" si="25"/>
        <v>17400</v>
      </c>
      <c r="M370" s="103"/>
      <c r="N370" s="144">
        <f t="shared" si="24"/>
        <v>19488.000000000004</v>
      </c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6">
        <v>10000</v>
      </c>
      <c r="AQ370" s="16">
        <v>19488</v>
      </c>
      <c r="AR370" s="103"/>
      <c r="AS370" s="103"/>
      <c r="AT370" s="103"/>
      <c r="AU370" s="103"/>
      <c r="AV370" s="103"/>
      <c r="AW370" s="103"/>
      <c r="AX370" s="24" t="s">
        <v>118</v>
      </c>
      <c r="AY370" s="17" t="s">
        <v>119</v>
      </c>
      <c r="AZ370" s="10" t="s">
        <v>2047</v>
      </c>
      <c r="BA370" s="103"/>
      <c r="BB370" s="104">
        <v>30</v>
      </c>
      <c r="BC370" s="16" t="s">
        <v>1808</v>
      </c>
      <c r="BD370" s="16" t="s">
        <v>2011</v>
      </c>
      <c r="BE370" s="103"/>
      <c r="BF370" s="16" t="s">
        <v>445</v>
      </c>
      <c r="BG370" s="16" t="s">
        <v>445</v>
      </c>
      <c r="BH370" s="16" t="s">
        <v>446</v>
      </c>
      <c r="BI370" s="16" t="s">
        <v>1575</v>
      </c>
      <c r="BJ370" s="16" t="s">
        <v>1569</v>
      </c>
      <c r="BK370" s="16">
        <v>100</v>
      </c>
      <c r="BL370" s="16"/>
      <c r="BM370" s="12">
        <v>740360</v>
      </c>
      <c r="BN370" s="18">
        <v>5510410001</v>
      </c>
    </row>
    <row r="371" spans="1:66" ht="89.25">
      <c r="A371" s="18">
        <v>358</v>
      </c>
      <c r="B371" s="105">
        <v>43817</v>
      </c>
      <c r="C371" s="16" t="s">
        <v>1534</v>
      </c>
      <c r="D371" s="16" t="s">
        <v>1321</v>
      </c>
      <c r="E371" s="92" t="s">
        <v>1117</v>
      </c>
      <c r="F371" s="16" t="s">
        <v>1117</v>
      </c>
      <c r="G371" s="17" t="s">
        <v>1974</v>
      </c>
      <c r="H371" s="12" t="s">
        <v>1781</v>
      </c>
      <c r="I371" s="12">
        <v>2</v>
      </c>
      <c r="J371" s="19">
        <f t="shared" si="23"/>
        <v>216.80999999999997</v>
      </c>
      <c r="K371" s="20">
        <v>242.8272</v>
      </c>
      <c r="L371" s="140">
        <f t="shared" si="25"/>
        <v>433.61999999999995</v>
      </c>
      <c r="M371" s="103"/>
      <c r="N371" s="144">
        <f t="shared" si="24"/>
        <v>485.6544</v>
      </c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6">
        <v>2</v>
      </c>
      <c r="AQ371" s="23">
        <v>485.7</v>
      </c>
      <c r="AR371" s="103"/>
      <c r="AS371" s="103"/>
      <c r="AT371" s="103"/>
      <c r="AU371" s="103"/>
      <c r="AV371" s="103"/>
      <c r="AW371" s="103"/>
      <c r="AX371" s="24" t="s">
        <v>118</v>
      </c>
      <c r="AY371" s="17" t="s">
        <v>119</v>
      </c>
      <c r="AZ371" s="10" t="s">
        <v>2047</v>
      </c>
      <c r="BA371" s="103"/>
      <c r="BB371" s="104">
        <v>30</v>
      </c>
      <c r="BC371" s="16" t="s">
        <v>1808</v>
      </c>
      <c r="BD371" s="16" t="s">
        <v>2011</v>
      </c>
      <c r="BE371" s="103"/>
      <c r="BF371" s="16" t="s">
        <v>445</v>
      </c>
      <c r="BG371" s="16" t="s">
        <v>445</v>
      </c>
      <c r="BH371" s="16" t="s">
        <v>446</v>
      </c>
      <c r="BI371" s="16" t="s">
        <v>1575</v>
      </c>
      <c r="BJ371" s="16" t="s">
        <v>1569</v>
      </c>
      <c r="BK371" s="16">
        <v>100</v>
      </c>
      <c r="BL371" s="16" t="s">
        <v>1556</v>
      </c>
      <c r="BM371" s="12">
        <v>740360</v>
      </c>
      <c r="BN371" s="18">
        <v>5510410001</v>
      </c>
    </row>
    <row r="372" spans="1:66" ht="76.5">
      <c r="A372" s="18">
        <v>359</v>
      </c>
      <c r="B372" s="102" t="s">
        <v>546</v>
      </c>
      <c r="C372" s="16" t="s">
        <v>1535</v>
      </c>
      <c r="D372" s="16" t="s">
        <v>1322</v>
      </c>
      <c r="E372" s="92" t="s">
        <v>160</v>
      </c>
      <c r="F372" s="16" t="s">
        <v>1873</v>
      </c>
      <c r="G372" s="17" t="s">
        <v>1973</v>
      </c>
      <c r="H372" s="12" t="s">
        <v>1638</v>
      </c>
      <c r="I372" s="12">
        <v>300</v>
      </c>
      <c r="J372" s="19">
        <f t="shared" si="23"/>
        <v>221.99999999999997</v>
      </c>
      <c r="K372" s="20">
        <v>248.64</v>
      </c>
      <c r="L372" s="140">
        <f t="shared" si="25"/>
        <v>66599.99999999999</v>
      </c>
      <c r="M372" s="103"/>
      <c r="N372" s="144">
        <f t="shared" si="24"/>
        <v>74591.99999999999</v>
      </c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6">
        <v>300</v>
      </c>
      <c r="AQ372" s="16">
        <v>74592</v>
      </c>
      <c r="AR372" s="103"/>
      <c r="AS372" s="103"/>
      <c r="AT372" s="103"/>
      <c r="AU372" s="103"/>
      <c r="AV372" s="103"/>
      <c r="AW372" s="103"/>
      <c r="AX372" s="24" t="s">
        <v>816</v>
      </c>
      <c r="AY372" s="17" t="s">
        <v>278</v>
      </c>
      <c r="AZ372" s="10" t="s">
        <v>2047</v>
      </c>
      <c r="BA372" s="103"/>
      <c r="BB372" s="104">
        <v>0</v>
      </c>
      <c r="BC372" s="16" t="s">
        <v>1808</v>
      </c>
      <c r="BD372" s="16" t="s">
        <v>2010</v>
      </c>
      <c r="BE372" s="103"/>
      <c r="BF372" s="16" t="s">
        <v>445</v>
      </c>
      <c r="BG372" s="16" t="s">
        <v>445</v>
      </c>
      <c r="BH372" s="16" t="s">
        <v>446</v>
      </c>
      <c r="BI372" s="16" t="s">
        <v>1570</v>
      </c>
      <c r="BJ372" s="16" t="s">
        <v>1569</v>
      </c>
      <c r="BK372" s="16">
        <v>0</v>
      </c>
      <c r="BL372" s="16"/>
      <c r="BM372" s="12">
        <v>5111488</v>
      </c>
      <c r="BN372" s="18">
        <v>5510410001</v>
      </c>
    </row>
    <row r="373" spans="1:66" ht="63.75">
      <c r="A373" s="18">
        <v>360</v>
      </c>
      <c r="B373" s="102" t="s">
        <v>546</v>
      </c>
      <c r="C373" s="16" t="s">
        <v>1536</v>
      </c>
      <c r="D373" s="16" t="s">
        <v>819</v>
      </c>
      <c r="E373" s="16" t="s">
        <v>161</v>
      </c>
      <c r="F373" s="16" t="s">
        <v>1323</v>
      </c>
      <c r="G373" s="17" t="s">
        <v>1973</v>
      </c>
      <c r="H373" s="12" t="s">
        <v>1638</v>
      </c>
      <c r="I373" s="12">
        <v>200</v>
      </c>
      <c r="J373" s="19">
        <f t="shared" si="23"/>
        <v>469.02</v>
      </c>
      <c r="K373" s="20">
        <v>525.3024</v>
      </c>
      <c r="L373" s="140">
        <f t="shared" si="25"/>
        <v>93804</v>
      </c>
      <c r="M373" s="103"/>
      <c r="N373" s="144">
        <f t="shared" si="24"/>
        <v>105060.48000000001</v>
      </c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6">
        <v>200</v>
      </c>
      <c r="AQ373" s="23">
        <v>105060.5</v>
      </c>
      <c r="AR373" s="103"/>
      <c r="AS373" s="103"/>
      <c r="AT373" s="103"/>
      <c r="AU373" s="103"/>
      <c r="AV373" s="103"/>
      <c r="AW373" s="103"/>
      <c r="AX373" s="24" t="s">
        <v>816</v>
      </c>
      <c r="AY373" s="17" t="s">
        <v>278</v>
      </c>
      <c r="AZ373" s="10" t="s">
        <v>2047</v>
      </c>
      <c r="BA373" s="103"/>
      <c r="BB373" s="104">
        <v>0</v>
      </c>
      <c r="BC373" s="16" t="s">
        <v>1808</v>
      </c>
      <c r="BD373" s="16" t="s">
        <v>2010</v>
      </c>
      <c r="BE373" s="103"/>
      <c r="BF373" s="16" t="s">
        <v>445</v>
      </c>
      <c r="BG373" s="16" t="s">
        <v>445</v>
      </c>
      <c r="BH373" s="16" t="s">
        <v>446</v>
      </c>
      <c r="BI373" s="16" t="s">
        <v>1570</v>
      </c>
      <c r="BJ373" s="16" t="s">
        <v>1569</v>
      </c>
      <c r="BK373" s="16">
        <v>0</v>
      </c>
      <c r="BL373" s="16" t="s">
        <v>1556</v>
      </c>
      <c r="BM373" s="12">
        <v>5111488</v>
      </c>
      <c r="BN373" s="18">
        <v>5510410001</v>
      </c>
    </row>
    <row r="374" spans="1:66" ht="63.75">
      <c r="A374" s="18">
        <v>361</v>
      </c>
      <c r="B374" s="102" t="s">
        <v>546</v>
      </c>
      <c r="C374" s="16" t="s">
        <v>1537</v>
      </c>
      <c r="D374" s="16" t="s">
        <v>820</v>
      </c>
      <c r="E374" s="16" t="s">
        <v>162</v>
      </c>
      <c r="F374" s="16" t="s">
        <v>455</v>
      </c>
      <c r="G374" s="17" t="s">
        <v>1973</v>
      </c>
      <c r="H374" s="12" t="s">
        <v>1675</v>
      </c>
      <c r="I374" s="12">
        <v>25</v>
      </c>
      <c r="J374" s="19">
        <f t="shared" si="23"/>
        <v>154.99999999999997</v>
      </c>
      <c r="K374" s="20">
        <v>173.6</v>
      </c>
      <c r="L374" s="140">
        <f t="shared" si="25"/>
        <v>3874.999999999999</v>
      </c>
      <c r="M374" s="103"/>
      <c r="N374" s="144">
        <f t="shared" si="24"/>
        <v>4339.999999999999</v>
      </c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6">
        <v>25</v>
      </c>
      <c r="AQ374" s="16">
        <v>4340</v>
      </c>
      <c r="AR374" s="103"/>
      <c r="AS374" s="103"/>
      <c r="AT374" s="103"/>
      <c r="AU374" s="103"/>
      <c r="AV374" s="103"/>
      <c r="AW374" s="103"/>
      <c r="AX374" s="24" t="s">
        <v>816</v>
      </c>
      <c r="AY374" s="17" t="s">
        <v>278</v>
      </c>
      <c r="AZ374" s="10" t="s">
        <v>2047</v>
      </c>
      <c r="BA374" s="103"/>
      <c r="BB374" s="104">
        <v>0</v>
      </c>
      <c r="BC374" s="16" t="s">
        <v>1808</v>
      </c>
      <c r="BD374" s="16" t="s">
        <v>2010</v>
      </c>
      <c r="BE374" s="103"/>
      <c r="BF374" s="16" t="s">
        <v>445</v>
      </c>
      <c r="BG374" s="16" t="s">
        <v>445</v>
      </c>
      <c r="BH374" s="16" t="s">
        <v>446</v>
      </c>
      <c r="BI374" s="16" t="s">
        <v>1570</v>
      </c>
      <c r="BJ374" s="16" t="s">
        <v>1569</v>
      </c>
      <c r="BK374" s="16">
        <v>0</v>
      </c>
      <c r="BL374" s="16"/>
      <c r="BM374" s="12">
        <v>736357</v>
      </c>
      <c r="BN374" s="18">
        <v>5510410001</v>
      </c>
    </row>
    <row r="375" spans="1:66" ht="63.75">
      <c r="A375" s="18">
        <v>362</v>
      </c>
      <c r="B375" s="102" t="s">
        <v>546</v>
      </c>
      <c r="C375" s="16" t="s">
        <v>1538</v>
      </c>
      <c r="D375" s="16" t="s">
        <v>821</v>
      </c>
      <c r="E375" s="16" t="s">
        <v>163</v>
      </c>
      <c r="F375" s="16" t="s">
        <v>456</v>
      </c>
      <c r="G375" s="17" t="s">
        <v>1973</v>
      </c>
      <c r="H375" s="12" t="s">
        <v>1638</v>
      </c>
      <c r="I375" s="12">
        <v>4</v>
      </c>
      <c r="J375" s="19">
        <f t="shared" si="23"/>
        <v>641.77</v>
      </c>
      <c r="K375" s="20">
        <v>718.7824</v>
      </c>
      <c r="L375" s="140">
        <f t="shared" si="25"/>
        <v>2567.08</v>
      </c>
      <c r="M375" s="103"/>
      <c r="N375" s="144">
        <f t="shared" si="24"/>
        <v>2875.1296</v>
      </c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6">
        <v>4</v>
      </c>
      <c r="AQ375" s="23">
        <v>2875.1</v>
      </c>
      <c r="AR375" s="103"/>
      <c r="AS375" s="103"/>
      <c r="AT375" s="103"/>
      <c r="AU375" s="103"/>
      <c r="AV375" s="103"/>
      <c r="AW375" s="103"/>
      <c r="AX375" s="24" t="s">
        <v>816</v>
      </c>
      <c r="AY375" s="17" t="s">
        <v>278</v>
      </c>
      <c r="AZ375" s="10" t="s">
        <v>2047</v>
      </c>
      <c r="BA375" s="103"/>
      <c r="BB375" s="104">
        <v>0</v>
      </c>
      <c r="BC375" s="16" t="s">
        <v>1808</v>
      </c>
      <c r="BD375" s="16" t="s">
        <v>2010</v>
      </c>
      <c r="BE375" s="103"/>
      <c r="BF375" s="16" t="s">
        <v>445</v>
      </c>
      <c r="BG375" s="16" t="s">
        <v>445</v>
      </c>
      <c r="BH375" s="16" t="s">
        <v>446</v>
      </c>
      <c r="BI375" s="16" t="s">
        <v>1570</v>
      </c>
      <c r="BJ375" s="16" t="s">
        <v>1569</v>
      </c>
      <c r="BK375" s="16">
        <v>0</v>
      </c>
      <c r="BL375" s="16"/>
      <c r="BM375" s="12">
        <v>5111488</v>
      </c>
      <c r="BN375" s="18">
        <v>5510410001</v>
      </c>
    </row>
    <row r="376" spans="1:66" ht="63.75">
      <c r="A376" s="18">
        <v>363</v>
      </c>
      <c r="B376" s="102" t="s">
        <v>547</v>
      </c>
      <c r="C376" s="16" t="s">
        <v>1631</v>
      </c>
      <c r="D376" s="16" t="s">
        <v>1631</v>
      </c>
      <c r="E376" s="16" t="s">
        <v>164</v>
      </c>
      <c r="F376" s="16" t="s">
        <v>457</v>
      </c>
      <c r="G376" s="17" t="s">
        <v>1973</v>
      </c>
      <c r="H376" s="12" t="s">
        <v>1781</v>
      </c>
      <c r="I376" s="12">
        <v>25</v>
      </c>
      <c r="J376" s="19">
        <f t="shared" si="23"/>
        <v>204.99999999999997</v>
      </c>
      <c r="K376" s="20">
        <v>229.6</v>
      </c>
      <c r="L376" s="140">
        <f t="shared" si="25"/>
        <v>5124.999999999999</v>
      </c>
      <c r="M376" s="103"/>
      <c r="N376" s="144">
        <f t="shared" si="24"/>
        <v>5739.999999999999</v>
      </c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6">
        <v>25</v>
      </c>
      <c r="AQ376" s="16">
        <v>5740</v>
      </c>
      <c r="AR376" s="103"/>
      <c r="AS376" s="103"/>
      <c r="AT376" s="103"/>
      <c r="AU376" s="103"/>
      <c r="AV376" s="103"/>
      <c r="AW376" s="103"/>
      <c r="AX376" s="24" t="s">
        <v>816</v>
      </c>
      <c r="AY376" s="17" t="s">
        <v>278</v>
      </c>
      <c r="AZ376" s="10" t="s">
        <v>2047</v>
      </c>
      <c r="BA376" s="103"/>
      <c r="BB376" s="104">
        <v>0</v>
      </c>
      <c r="BC376" s="16" t="s">
        <v>1808</v>
      </c>
      <c r="BD376" s="16" t="s">
        <v>2010</v>
      </c>
      <c r="BE376" s="103"/>
      <c r="BF376" s="16" t="s">
        <v>445</v>
      </c>
      <c r="BG376" s="16" t="s">
        <v>445</v>
      </c>
      <c r="BH376" s="16" t="s">
        <v>446</v>
      </c>
      <c r="BI376" s="16" t="s">
        <v>1570</v>
      </c>
      <c r="BJ376" s="16" t="s">
        <v>1569</v>
      </c>
      <c r="BK376" s="16">
        <v>0</v>
      </c>
      <c r="BL376" s="16"/>
      <c r="BM376" s="12">
        <v>740360</v>
      </c>
      <c r="BN376" s="18">
        <v>5510410001</v>
      </c>
    </row>
    <row r="377" spans="1:66" ht="63.75">
      <c r="A377" s="18">
        <v>364</v>
      </c>
      <c r="B377" s="102" t="s">
        <v>548</v>
      </c>
      <c r="C377" s="16" t="s">
        <v>1632</v>
      </c>
      <c r="D377" s="16" t="s">
        <v>1632</v>
      </c>
      <c r="E377" s="88" t="s">
        <v>1736</v>
      </c>
      <c r="F377" s="16" t="s">
        <v>1118</v>
      </c>
      <c r="G377" s="17" t="s">
        <v>1973</v>
      </c>
      <c r="H377" s="12" t="s">
        <v>1781</v>
      </c>
      <c r="I377" s="12">
        <v>10</v>
      </c>
      <c r="J377" s="19">
        <f t="shared" si="23"/>
        <v>1999.9999999999998</v>
      </c>
      <c r="K377" s="20">
        <v>2240</v>
      </c>
      <c r="L377" s="140">
        <f t="shared" si="25"/>
        <v>19999.999999999996</v>
      </c>
      <c r="M377" s="103"/>
      <c r="N377" s="144">
        <f t="shared" si="24"/>
        <v>22399.999999999996</v>
      </c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6">
        <v>10</v>
      </c>
      <c r="AQ377" s="16">
        <v>22400</v>
      </c>
      <c r="AR377" s="103"/>
      <c r="AS377" s="103"/>
      <c r="AT377" s="103"/>
      <c r="AU377" s="103"/>
      <c r="AV377" s="103"/>
      <c r="AW377" s="103"/>
      <c r="AX377" s="24" t="s">
        <v>816</v>
      </c>
      <c r="AY377" s="17" t="s">
        <v>278</v>
      </c>
      <c r="AZ377" s="10" t="s">
        <v>2047</v>
      </c>
      <c r="BA377" s="103"/>
      <c r="BB377" s="104">
        <v>0</v>
      </c>
      <c r="BC377" s="16" t="s">
        <v>1808</v>
      </c>
      <c r="BD377" s="16" t="s">
        <v>2010</v>
      </c>
      <c r="BE377" s="103"/>
      <c r="BF377" s="16" t="s">
        <v>445</v>
      </c>
      <c r="BG377" s="16" t="s">
        <v>445</v>
      </c>
      <c r="BH377" s="16" t="s">
        <v>446</v>
      </c>
      <c r="BI377" s="16" t="s">
        <v>1570</v>
      </c>
      <c r="BJ377" s="16" t="s">
        <v>1569</v>
      </c>
      <c r="BK377" s="16">
        <v>0</v>
      </c>
      <c r="BL377" s="16"/>
      <c r="BM377" s="12">
        <v>740360</v>
      </c>
      <c r="BN377" s="18">
        <v>5510410001</v>
      </c>
    </row>
    <row r="378" spans="1:66" ht="63.75">
      <c r="A378" s="18">
        <v>365</v>
      </c>
      <c r="B378" s="102" t="s">
        <v>549</v>
      </c>
      <c r="C378" s="16" t="s">
        <v>1633</v>
      </c>
      <c r="D378" s="16" t="s">
        <v>1633</v>
      </c>
      <c r="E378" s="16" t="s">
        <v>165</v>
      </c>
      <c r="F378" s="16" t="s">
        <v>458</v>
      </c>
      <c r="G378" s="17" t="s">
        <v>1973</v>
      </c>
      <c r="H378" s="12" t="s">
        <v>1781</v>
      </c>
      <c r="I378" s="12">
        <v>10</v>
      </c>
      <c r="J378" s="19">
        <f t="shared" si="23"/>
        <v>26.999999999999996</v>
      </c>
      <c r="K378" s="20">
        <v>30.24</v>
      </c>
      <c r="L378" s="140">
        <f t="shared" si="25"/>
        <v>269.99999999999994</v>
      </c>
      <c r="M378" s="103"/>
      <c r="N378" s="144">
        <f t="shared" si="24"/>
        <v>302.4</v>
      </c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6">
        <v>10</v>
      </c>
      <c r="AQ378" s="23">
        <v>302.4</v>
      </c>
      <c r="AR378" s="103"/>
      <c r="AS378" s="103"/>
      <c r="AT378" s="103"/>
      <c r="AU378" s="103"/>
      <c r="AV378" s="103"/>
      <c r="AW378" s="103"/>
      <c r="AX378" s="24" t="s">
        <v>816</v>
      </c>
      <c r="AY378" s="17" t="s">
        <v>278</v>
      </c>
      <c r="AZ378" s="10" t="s">
        <v>2047</v>
      </c>
      <c r="BA378" s="103"/>
      <c r="BB378" s="104">
        <v>0</v>
      </c>
      <c r="BC378" s="16" t="s">
        <v>1808</v>
      </c>
      <c r="BD378" s="16" t="s">
        <v>2010</v>
      </c>
      <c r="BE378" s="103"/>
      <c r="BF378" s="16" t="s">
        <v>445</v>
      </c>
      <c r="BG378" s="16" t="s">
        <v>445</v>
      </c>
      <c r="BH378" s="16" t="s">
        <v>446</v>
      </c>
      <c r="BI378" s="16" t="s">
        <v>1570</v>
      </c>
      <c r="BJ378" s="16" t="s">
        <v>1569</v>
      </c>
      <c r="BK378" s="16">
        <v>0</v>
      </c>
      <c r="BL378" s="16"/>
      <c r="BM378" s="12">
        <v>740360</v>
      </c>
      <c r="BN378" s="18">
        <v>5510410001</v>
      </c>
    </row>
    <row r="379" spans="1:66" ht="63.75">
      <c r="A379" s="18">
        <v>366</v>
      </c>
      <c r="B379" s="102" t="s">
        <v>546</v>
      </c>
      <c r="C379" s="16" t="s">
        <v>1539</v>
      </c>
      <c r="D379" s="16" t="s">
        <v>1634</v>
      </c>
      <c r="E379" s="16" t="s">
        <v>166</v>
      </c>
      <c r="F379" s="16" t="s">
        <v>459</v>
      </c>
      <c r="G379" s="17" t="s">
        <v>1973</v>
      </c>
      <c r="H379" s="12" t="s">
        <v>1781</v>
      </c>
      <c r="I379" s="12">
        <v>50</v>
      </c>
      <c r="J379" s="19">
        <f t="shared" si="23"/>
        <v>79.99999999999999</v>
      </c>
      <c r="K379" s="20">
        <v>89.6</v>
      </c>
      <c r="L379" s="140">
        <f t="shared" si="25"/>
        <v>3999.999999999999</v>
      </c>
      <c r="M379" s="103"/>
      <c r="N379" s="144">
        <f t="shared" si="24"/>
        <v>4479.999999999999</v>
      </c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6">
        <v>50</v>
      </c>
      <c r="AQ379" s="16">
        <v>4480</v>
      </c>
      <c r="AR379" s="103"/>
      <c r="AS379" s="103"/>
      <c r="AT379" s="103"/>
      <c r="AU379" s="103"/>
      <c r="AV379" s="103"/>
      <c r="AW379" s="103"/>
      <c r="AX379" s="24" t="s">
        <v>816</v>
      </c>
      <c r="AY379" s="17" t="s">
        <v>278</v>
      </c>
      <c r="AZ379" s="10" t="s">
        <v>2047</v>
      </c>
      <c r="BA379" s="103"/>
      <c r="BB379" s="104">
        <v>0</v>
      </c>
      <c r="BC379" s="16" t="s">
        <v>1808</v>
      </c>
      <c r="BD379" s="16" t="s">
        <v>2010</v>
      </c>
      <c r="BE379" s="103"/>
      <c r="BF379" s="16" t="s">
        <v>445</v>
      </c>
      <c r="BG379" s="16" t="s">
        <v>445</v>
      </c>
      <c r="BH379" s="16" t="s">
        <v>446</v>
      </c>
      <c r="BI379" s="16" t="s">
        <v>1570</v>
      </c>
      <c r="BJ379" s="16" t="s">
        <v>1569</v>
      </c>
      <c r="BK379" s="16">
        <v>0</v>
      </c>
      <c r="BL379" s="16"/>
      <c r="BM379" s="12">
        <v>740360</v>
      </c>
      <c r="BN379" s="18">
        <v>5510410001</v>
      </c>
    </row>
    <row r="380" spans="1:66" ht="51" customHeight="1">
      <c r="A380" s="18">
        <v>367</v>
      </c>
      <c r="B380" s="102" t="s">
        <v>550</v>
      </c>
      <c r="C380" s="16" t="s">
        <v>1635</v>
      </c>
      <c r="D380" s="16" t="s">
        <v>1635</v>
      </c>
      <c r="E380" s="16" t="s">
        <v>167</v>
      </c>
      <c r="F380" s="16" t="s">
        <v>460</v>
      </c>
      <c r="G380" s="17" t="s">
        <v>1973</v>
      </c>
      <c r="H380" s="12" t="s">
        <v>1638</v>
      </c>
      <c r="I380" s="12">
        <v>50</v>
      </c>
      <c r="J380" s="19">
        <f t="shared" si="23"/>
        <v>27.999999999999996</v>
      </c>
      <c r="K380" s="20">
        <v>31.36</v>
      </c>
      <c r="L380" s="140">
        <f t="shared" si="25"/>
        <v>1399.9999999999998</v>
      </c>
      <c r="M380" s="103"/>
      <c r="N380" s="144">
        <f t="shared" si="24"/>
        <v>1568</v>
      </c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6">
        <v>50</v>
      </c>
      <c r="AQ380" s="16">
        <v>1568</v>
      </c>
      <c r="AR380" s="103"/>
      <c r="AS380" s="103"/>
      <c r="AT380" s="103"/>
      <c r="AU380" s="103"/>
      <c r="AV380" s="103"/>
      <c r="AW380" s="103"/>
      <c r="AX380" s="24" t="s">
        <v>816</v>
      </c>
      <c r="AY380" s="17" t="s">
        <v>278</v>
      </c>
      <c r="AZ380" s="10" t="s">
        <v>2047</v>
      </c>
      <c r="BA380" s="103"/>
      <c r="BB380" s="104">
        <v>0</v>
      </c>
      <c r="BC380" s="16" t="s">
        <v>1808</v>
      </c>
      <c r="BD380" s="16" t="s">
        <v>2010</v>
      </c>
      <c r="BE380" s="103"/>
      <c r="BF380" s="16" t="s">
        <v>445</v>
      </c>
      <c r="BG380" s="16" t="s">
        <v>445</v>
      </c>
      <c r="BH380" s="16" t="s">
        <v>446</v>
      </c>
      <c r="BI380" s="16" t="s">
        <v>1570</v>
      </c>
      <c r="BJ380" s="16" t="s">
        <v>1569</v>
      </c>
      <c r="BK380" s="16">
        <v>0</v>
      </c>
      <c r="BL380" s="16"/>
      <c r="BM380" s="12">
        <v>5111488</v>
      </c>
      <c r="BN380" s="18">
        <v>5510410001</v>
      </c>
    </row>
    <row r="381" spans="1:66" ht="63.75">
      <c r="A381" s="18">
        <v>368</v>
      </c>
      <c r="B381" s="102" t="s">
        <v>550</v>
      </c>
      <c r="C381" s="16" t="s">
        <v>1636</v>
      </c>
      <c r="D381" s="16" t="s">
        <v>1636</v>
      </c>
      <c r="E381" s="16" t="s">
        <v>168</v>
      </c>
      <c r="F381" s="16" t="s">
        <v>461</v>
      </c>
      <c r="G381" s="17" t="s">
        <v>1973</v>
      </c>
      <c r="H381" s="12" t="s">
        <v>1638</v>
      </c>
      <c r="I381" s="12">
        <v>50</v>
      </c>
      <c r="J381" s="19">
        <f t="shared" si="23"/>
        <v>22</v>
      </c>
      <c r="K381" s="20">
        <v>24.64</v>
      </c>
      <c r="L381" s="140">
        <f t="shared" si="25"/>
        <v>1100</v>
      </c>
      <c r="M381" s="103"/>
      <c r="N381" s="144">
        <f t="shared" si="24"/>
        <v>1232.0000000000002</v>
      </c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6">
        <v>50</v>
      </c>
      <c r="AQ381" s="16">
        <v>1232</v>
      </c>
      <c r="AR381" s="103"/>
      <c r="AS381" s="103"/>
      <c r="AT381" s="103"/>
      <c r="AU381" s="103"/>
      <c r="AV381" s="103"/>
      <c r="AW381" s="103"/>
      <c r="AX381" s="24" t="s">
        <v>816</v>
      </c>
      <c r="AY381" s="17" t="s">
        <v>278</v>
      </c>
      <c r="AZ381" s="10" t="s">
        <v>2047</v>
      </c>
      <c r="BA381" s="103"/>
      <c r="BB381" s="104">
        <v>0</v>
      </c>
      <c r="BC381" s="16" t="s">
        <v>1808</v>
      </c>
      <c r="BD381" s="16" t="s">
        <v>2010</v>
      </c>
      <c r="BE381" s="103"/>
      <c r="BF381" s="16" t="s">
        <v>445</v>
      </c>
      <c r="BG381" s="16" t="s">
        <v>445</v>
      </c>
      <c r="BH381" s="16" t="s">
        <v>446</v>
      </c>
      <c r="BI381" s="16" t="s">
        <v>1570</v>
      </c>
      <c r="BJ381" s="16" t="s">
        <v>1569</v>
      </c>
      <c r="BK381" s="16">
        <v>0</v>
      </c>
      <c r="BL381" s="16"/>
      <c r="BM381" s="12">
        <v>5111488</v>
      </c>
      <c r="BN381" s="18">
        <v>5510410001</v>
      </c>
    </row>
    <row r="382" spans="1:66" ht="63.75">
      <c r="A382" s="18">
        <v>369</v>
      </c>
      <c r="B382" s="102" t="s">
        <v>551</v>
      </c>
      <c r="C382" s="16" t="s">
        <v>1540</v>
      </c>
      <c r="D382" s="16" t="s">
        <v>2073</v>
      </c>
      <c r="E382" s="16" t="s">
        <v>462</v>
      </c>
      <c r="F382" s="16" t="s">
        <v>462</v>
      </c>
      <c r="G382" s="17" t="s">
        <v>1973</v>
      </c>
      <c r="H382" s="12" t="s">
        <v>1781</v>
      </c>
      <c r="I382" s="12">
        <v>200</v>
      </c>
      <c r="J382" s="19">
        <f t="shared" si="23"/>
        <v>22</v>
      </c>
      <c r="K382" s="20">
        <v>24.64</v>
      </c>
      <c r="L382" s="140">
        <f t="shared" si="25"/>
        <v>4400</v>
      </c>
      <c r="M382" s="103"/>
      <c r="N382" s="144">
        <f t="shared" si="24"/>
        <v>4928.000000000001</v>
      </c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6">
        <v>200</v>
      </c>
      <c r="AQ382" s="16">
        <v>4928</v>
      </c>
      <c r="AR382" s="103"/>
      <c r="AS382" s="103"/>
      <c r="AT382" s="103"/>
      <c r="AU382" s="103"/>
      <c r="AV382" s="103"/>
      <c r="AW382" s="103"/>
      <c r="AX382" s="24" t="s">
        <v>816</v>
      </c>
      <c r="AY382" s="17" t="s">
        <v>278</v>
      </c>
      <c r="AZ382" s="10" t="s">
        <v>2047</v>
      </c>
      <c r="BA382" s="103"/>
      <c r="BB382" s="104">
        <v>0</v>
      </c>
      <c r="BC382" s="16" t="s">
        <v>1808</v>
      </c>
      <c r="BD382" s="16" t="s">
        <v>2010</v>
      </c>
      <c r="BE382" s="103"/>
      <c r="BF382" s="16" t="s">
        <v>445</v>
      </c>
      <c r="BG382" s="16" t="s">
        <v>445</v>
      </c>
      <c r="BH382" s="16" t="s">
        <v>446</v>
      </c>
      <c r="BI382" s="16" t="s">
        <v>1570</v>
      </c>
      <c r="BJ382" s="16" t="s">
        <v>1569</v>
      </c>
      <c r="BK382" s="16">
        <v>0</v>
      </c>
      <c r="BL382" s="16"/>
      <c r="BM382" s="12">
        <v>740360</v>
      </c>
      <c r="BN382" s="18">
        <v>5510410001</v>
      </c>
    </row>
    <row r="383" spans="1:66" ht="63.75">
      <c r="A383" s="18">
        <v>370</v>
      </c>
      <c r="B383" s="102" t="s">
        <v>509</v>
      </c>
      <c r="C383" s="16" t="s">
        <v>2156</v>
      </c>
      <c r="D383" s="16" t="s">
        <v>2156</v>
      </c>
      <c r="E383" s="16" t="s">
        <v>169</v>
      </c>
      <c r="F383" s="16" t="s">
        <v>463</v>
      </c>
      <c r="G383" s="17" t="s">
        <v>1973</v>
      </c>
      <c r="H383" s="12" t="s">
        <v>1781</v>
      </c>
      <c r="I383" s="12">
        <v>30</v>
      </c>
      <c r="J383" s="19">
        <f t="shared" si="23"/>
        <v>30</v>
      </c>
      <c r="K383" s="20">
        <v>33.6</v>
      </c>
      <c r="L383" s="140">
        <f t="shared" si="25"/>
        <v>900</v>
      </c>
      <c r="M383" s="103"/>
      <c r="N383" s="144">
        <f t="shared" si="24"/>
        <v>1008.0000000000001</v>
      </c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6">
        <v>30</v>
      </c>
      <c r="AQ383" s="16">
        <v>1008</v>
      </c>
      <c r="AR383" s="103"/>
      <c r="AS383" s="103"/>
      <c r="AT383" s="103"/>
      <c r="AU383" s="103"/>
      <c r="AV383" s="103"/>
      <c r="AW383" s="103"/>
      <c r="AX383" s="24" t="s">
        <v>816</v>
      </c>
      <c r="AY383" s="17" t="s">
        <v>278</v>
      </c>
      <c r="AZ383" s="10" t="s">
        <v>2047</v>
      </c>
      <c r="BA383" s="103"/>
      <c r="BB383" s="104">
        <v>0</v>
      </c>
      <c r="BC383" s="16" t="s">
        <v>1808</v>
      </c>
      <c r="BD383" s="16" t="s">
        <v>2010</v>
      </c>
      <c r="BE383" s="103"/>
      <c r="BF383" s="16" t="s">
        <v>445</v>
      </c>
      <c r="BG383" s="16" t="s">
        <v>445</v>
      </c>
      <c r="BH383" s="16" t="s">
        <v>446</v>
      </c>
      <c r="BI383" s="16" t="s">
        <v>1570</v>
      </c>
      <c r="BJ383" s="16" t="s">
        <v>1569</v>
      </c>
      <c r="BK383" s="16">
        <v>0</v>
      </c>
      <c r="BL383" s="16"/>
      <c r="BM383" s="12">
        <v>740360</v>
      </c>
      <c r="BN383" s="18">
        <v>5510410001</v>
      </c>
    </row>
    <row r="384" spans="1:66" ht="63.75">
      <c r="A384" s="18">
        <v>371</v>
      </c>
      <c r="B384" s="102" t="s">
        <v>550</v>
      </c>
      <c r="C384" s="16" t="s">
        <v>1541</v>
      </c>
      <c r="D384" s="16" t="s">
        <v>2157</v>
      </c>
      <c r="E384" s="16" t="s">
        <v>170</v>
      </c>
      <c r="F384" s="16" t="s">
        <v>940</v>
      </c>
      <c r="G384" s="17" t="s">
        <v>1973</v>
      </c>
      <c r="H384" s="12" t="s">
        <v>1781</v>
      </c>
      <c r="I384" s="12">
        <v>42</v>
      </c>
      <c r="J384" s="19">
        <f t="shared" si="23"/>
        <v>15</v>
      </c>
      <c r="K384" s="20">
        <v>16.8</v>
      </c>
      <c r="L384" s="140">
        <f t="shared" si="25"/>
        <v>630</v>
      </c>
      <c r="M384" s="103"/>
      <c r="N384" s="144">
        <f t="shared" si="24"/>
        <v>705.6</v>
      </c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6">
        <v>42</v>
      </c>
      <c r="AQ384" s="16">
        <v>705.6</v>
      </c>
      <c r="AR384" s="103"/>
      <c r="AS384" s="103"/>
      <c r="AT384" s="103"/>
      <c r="AU384" s="103"/>
      <c r="AV384" s="103"/>
      <c r="AW384" s="103"/>
      <c r="AX384" s="24" t="s">
        <v>816</v>
      </c>
      <c r="AY384" s="17" t="s">
        <v>278</v>
      </c>
      <c r="AZ384" s="10" t="s">
        <v>2047</v>
      </c>
      <c r="BA384" s="103"/>
      <c r="BB384" s="104">
        <v>0</v>
      </c>
      <c r="BC384" s="16" t="s">
        <v>1808</v>
      </c>
      <c r="BD384" s="16" t="s">
        <v>2010</v>
      </c>
      <c r="BE384" s="103"/>
      <c r="BF384" s="16" t="s">
        <v>445</v>
      </c>
      <c r="BG384" s="16" t="s">
        <v>445</v>
      </c>
      <c r="BH384" s="16" t="s">
        <v>446</v>
      </c>
      <c r="BI384" s="16" t="s">
        <v>1570</v>
      </c>
      <c r="BJ384" s="16" t="s">
        <v>1569</v>
      </c>
      <c r="BK384" s="16">
        <v>0</v>
      </c>
      <c r="BL384" s="16"/>
      <c r="BM384" s="12">
        <v>740360</v>
      </c>
      <c r="BN384" s="18">
        <v>5510410001</v>
      </c>
    </row>
    <row r="385" spans="1:66" ht="63.75">
      <c r="A385" s="18">
        <v>372</v>
      </c>
      <c r="B385" s="102" t="s">
        <v>552</v>
      </c>
      <c r="C385" s="16" t="s">
        <v>1542</v>
      </c>
      <c r="D385" s="16" t="s">
        <v>2158</v>
      </c>
      <c r="E385" s="88" t="s">
        <v>1737</v>
      </c>
      <c r="F385" s="16" t="s">
        <v>941</v>
      </c>
      <c r="G385" s="17" t="s">
        <v>1973</v>
      </c>
      <c r="H385" s="12" t="s">
        <v>1781</v>
      </c>
      <c r="I385" s="12">
        <v>21</v>
      </c>
      <c r="J385" s="19">
        <f t="shared" si="23"/>
        <v>19.999999999999996</v>
      </c>
      <c r="K385" s="20">
        <v>22.4</v>
      </c>
      <c r="L385" s="140">
        <f t="shared" si="25"/>
        <v>419.99999999999994</v>
      </c>
      <c r="M385" s="103"/>
      <c r="N385" s="144">
        <f t="shared" si="24"/>
        <v>470.4</v>
      </c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6">
        <v>21</v>
      </c>
      <c r="AQ385" s="16">
        <v>470.4</v>
      </c>
      <c r="AR385" s="103"/>
      <c r="AS385" s="103"/>
      <c r="AT385" s="103"/>
      <c r="AU385" s="103"/>
      <c r="AV385" s="103"/>
      <c r="AW385" s="103"/>
      <c r="AX385" s="24" t="s">
        <v>816</v>
      </c>
      <c r="AY385" s="17" t="s">
        <v>278</v>
      </c>
      <c r="AZ385" s="10" t="s">
        <v>2047</v>
      </c>
      <c r="BA385" s="103"/>
      <c r="BB385" s="104">
        <v>0</v>
      </c>
      <c r="BC385" s="16" t="s">
        <v>1808</v>
      </c>
      <c r="BD385" s="16" t="s">
        <v>2010</v>
      </c>
      <c r="BE385" s="103"/>
      <c r="BF385" s="16" t="s">
        <v>445</v>
      </c>
      <c r="BG385" s="16" t="s">
        <v>445</v>
      </c>
      <c r="BH385" s="16" t="s">
        <v>446</v>
      </c>
      <c r="BI385" s="16" t="s">
        <v>1570</v>
      </c>
      <c r="BJ385" s="16" t="s">
        <v>1569</v>
      </c>
      <c r="BK385" s="16">
        <v>0</v>
      </c>
      <c r="BL385" s="16"/>
      <c r="BM385" s="12">
        <v>740360</v>
      </c>
      <c r="BN385" s="18">
        <v>5510410001</v>
      </c>
    </row>
    <row r="386" spans="1:66" ht="63.75">
      <c r="A386" s="18">
        <v>373</v>
      </c>
      <c r="B386" s="102" t="s">
        <v>525</v>
      </c>
      <c r="C386" s="16" t="s">
        <v>2159</v>
      </c>
      <c r="D386" s="16" t="s">
        <v>2159</v>
      </c>
      <c r="E386" s="16" t="s">
        <v>171</v>
      </c>
      <c r="F386" s="16" t="s">
        <v>942</v>
      </c>
      <c r="G386" s="17" t="s">
        <v>1973</v>
      </c>
      <c r="H386" s="12" t="s">
        <v>1781</v>
      </c>
      <c r="I386" s="12">
        <v>25</v>
      </c>
      <c r="J386" s="19">
        <f t="shared" si="23"/>
        <v>340</v>
      </c>
      <c r="K386" s="20">
        <v>380.8</v>
      </c>
      <c r="L386" s="140">
        <f t="shared" si="25"/>
        <v>8500</v>
      </c>
      <c r="M386" s="103"/>
      <c r="N386" s="144">
        <f t="shared" si="24"/>
        <v>9520</v>
      </c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6">
        <v>25</v>
      </c>
      <c r="AQ386" s="16">
        <v>9520</v>
      </c>
      <c r="AR386" s="103"/>
      <c r="AS386" s="103"/>
      <c r="AT386" s="103"/>
      <c r="AU386" s="103"/>
      <c r="AV386" s="103"/>
      <c r="AW386" s="103"/>
      <c r="AX386" s="24" t="s">
        <v>816</v>
      </c>
      <c r="AY386" s="17" t="s">
        <v>278</v>
      </c>
      <c r="AZ386" s="10" t="s">
        <v>2047</v>
      </c>
      <c r="BA386" s="103"/>
      <c r="BB386" s="104">
        <v>0</v>
      </c>
      <c r="BC386" s="16" t="s">
        <v>1808</v>
      </c>
      <c r="BD386" s="16" t="s">
        <v>2010</v>
      </c>
      <c r="BE386" s="103"/>
      <c r="BF386" s="16" t="s">
        <v>445</v>
      </c>
      <c r="BG386" s="16" t="s">
        <v>445</v>
      </c>
      <c r="BH386" s="16" t="s">
        <v>446</v>
      </c>
      <c r="BI386" s="16" t="s">
        <v>1570</v>
      </c>
      <c r="BJ386" s="16" t="s">
        <v>1569</v>
      </c>
      <c r="BK386" s="16">
        <v>0</v>
      </c>
      <c r="BL386" s="16"/>
      <c r="BM386" s="12">
        <v>740360</v>
      </c>
      <c r="BN386" s="18">
        <v>5510410001</v>
      </c>
    </row>
    <row r="387" spans="1:66" ht="63.75">
      <c r="A387" s="18">
        <v>374</v>
      </c>
      <c r="B387" s="102" t="s">
        <v>525</v>
      </c>
      <c r="C387" s="16" t="s">
        <v>2160</v>
      </c>
      <c r="D387" s="16" t="s">
        <v>2160</v>
      </c>
      <c r="E387" s="16" t="s">
        <v>172</v>
      </c>
      <c r="F387" s="16" t="s">
        <v>2114</v>
      </c>
      <c r="G387" s="17" t="s">
        <v>1973</v>
      </c>
      <c r="H387" s="12" t="s">
        <v>1781</v>
      </c>
      <c r="I387" s="12">
        <v>8</v>
      </c>
      <c r="J387" s="19">
        <f t="shared" si="23"/>
        <v>85</v>
      </c>
      <c r="K387" s="20">
        <v>95.2</v>
      </c>
      <c r="L387" s="140">
        <f t="shared" si="25"/>
        <v>680</v>
      </c>
      <c r="M387" s="103"/>
      <c r="N387" s="144">
        <f t="shared" si="24"/>
        <v>761.6</v>
      </c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6">
        <v>8</v>
      </c>
      <c r="AQ387" s="16">
        <v>761.6</v>
      </c>
      <c r="AR387" s="103"/>
      <c r="AS387" s="103"/>
      <c r="AT387" s="103"/>
      <c r="AU387" s="103"/>
      <c r="AV387" s="103"/>
      <c r="AW387" s="103"/>
      <c r="AX387" s="24" t="s">
        <v>816</v>
      </c>
      <c r="AY387" s="17" t="s">
        <v>278</v>
      </c>
      <c r="AZ387" s="10" t="s">
        <v>2047</v>
      </c>
      <c r="BA387" s="103"/>
      <c r="BB387" s="104">
        <v>0</v>
      </c>
      <c r="BC387" s="16" t="s">
        <v>1808</v>
      </c>
      <c r="BD387" s="16" t="s">
        <v>2010</v>
      </c>
      <c r="BE387" s="103"/>
      <c r="BF387" s="16" t="s">
        <v>445</v>
      </c>
      <c r="BG387" s="16" t="s">
        <v>445</v>
      </c>
      <c r="BH387" s="16" t="s">
        <v>446</v>
      </c>
      <c r="BI387" s="16" t="s">
        <v>1570</v>
      </c>
      <c r="BJ387" s="16" t="s">
        <v>1569</v>
      </c>
      <c r="BK387" s="16">
        <v>0</v>
      </c>
      <c r="BL387" s="16"/>
      <c r="BM387" s="12">
        <v>740360</v>
      </c>
      <c r="BN387" s="18">
        <v>5510410001</v>
      </c>
    </row>
    <row r="388" spans="1:66" ht="159" customHeight="1">
      <c r="A388" s="18">
        <v>375</v>
      </c>
      <c r="B388" s="102" t="s">
        <v>553</v>
      </c>
      <c r="C388" s="16" t="s">
        <v>1543</v>
      </c>
      <c r="D388" s="16" t="s">
        <v>2161</v>
      </c>
      <c r="E388" s="91" t="s">
        <v>1738</v>
      </c>
      <c r="F388" s="16" t="s">
        <v>2115</v>
      </c>
      <c r="G388" s="17" t="s">
        <v>1973</v>
      </c>
      <c r="H388" s="12" t="s">
        <v>1781</v>
      </c>
      <c r="I388" s="12">
        <v>5</v>
      </c>
      <c r="J388" s="19">
        <f t="shared" si="23"/>
        <v>115</v>
      </c>
      <c r="K388" s="20">
        <v>128.8</v>
      </c>
      <c r="L388" s="140">
        <f t="shared" si="25"/>
        <v>575</v>
      </c>
      <c r="M388" s="103"/>
      <c r="N388" s="144">
        <f t="shared" si="24"/>
        <v>644.0000000000001</v>
      </c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6">
        <v>5</v>
      </c>
      <c r="AQ388" s="16">
        <v>644</v>
      </c>
      <c r="AR388" s="103"/>
      <c r="AS388" s="103"/>
      <c r="AT388" s="103"/>
      <c r="AU388" s="103"/>
      <c r="AV388" s="103"/>
      <c r="AW388" s="103"/>
      <c r="AX388" s="24" t="s">
        <v>816</v>
      </c>
      <c r="AY388" s="17" t="s">
        <v>278</v>
      </c>
      <c r="AZ388" s="10" t="s">
        <v>2047</v>
      </c>
      <c r="BA388" s="103"/>
      <c r="BB388" s="104">
        <v>0</v>
      </c>
      <c r="BC388" s="16" t="s">
        <v>1808</v>
      </c>
      <c r="BD388" s="16" t="s">
        <v>2010</v>
      </c>
      <c r="BE388" s="103"/>
      <c r="BF388" s="16" t="s">
        <v>445</v>
      </c>
      <c r="BG388" s="16" t="s">
        <v>445</v>
      </c>
      <c r="BH388" s="16" t="s">
        <v>446</v>
      </c>
      <c r="BI388" s="16" t="s">
        <v>1570</v>
      </c>
      <c r="BJ388" s="16" t="s">
        <v>1569</v>
      </c>
      <c r="BK388" s="16">
        <v>0</v>
      </c>
      <c r="BL388" s="16"/>
      <c r="BM388" s="12">
        <v>740360</v>
      </c>
      <c r="BN388" s="18">
        <v>5510410001</v>
      </c>
    </row>
    <row r="389" spans="1:66" ht="71.25" customHeight="1">
      <c r="A389" s="18">
        <v>376</v>
      </c>
      <c r="B389" s="102" t="s">
        <v>554</v>
      </c>
      <c r="C389" s="16" t="s">
        <v>1277</v>
      </c>
      <c r="D389" s="16" t="s">
        <v>1277</v>
      </c>
      <c r="E389" s="16" t="s">
        <v>1203</v>
      </c>
      <c r="F389" s="16" t="s">
        <v>1119</v>
      </c>
      <c r="G389" s="17" t="s">
        <v>1973</v>
      </c>
      <c r="H389" s="12" t="s">
        <v>1781</v>
      </c>
      <c r="I389" s="12">
        <v>5</v>
      </c>
      <c r="J389" s="19">
        <f aca="true" t="shared" si="26" ref="J389:J452">K389/1.12</f>
        <v>419.99999999999994</v>
      </c>
      <c r="K389" s="20">
        <v>470.4</v>
      </c>
      <c r="L389" s="140">
        <f t="shared" si="25"/>
        <v>2099.9999999999995</v>
      </c>
      <c r="M389" s="103"/>
      <c r="N389" s="144">
        <f t="shared" si="24"/>
        <v>2351.9999999999995</v>
      </c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6">
        <v>5</v>
      </c>
      <c r="AQ389" s="16">
        <v>2352</v>
      </c>
      <c r="AR389" s="103"/>
      <c r="AS389" s="103"/>
      <c r="AT389" s="103"/>
      <c r="AU389" s="103"/>
      <c r="AV389" s="103"/>
      <c r="AW389" s="103"/>
      <c r="AX389" s="24" t="s">
        <v>816</v>
      </c>
      <c r="AY389" s="17" t="s">
        <v>278</v>
      </c>
      <c r="AZ389" s="10" t="s">
        <v>2047</v>
      </c>
      <c r="BA389" s="103"/>
      <c r="BB389" s="104">
        <v>0</v>
      </c>
      <c r="BC389" s="16" t="s">
        <v>1808</v>
      </c>
      <c r="BD389" s="16" t="s">
        <v>2010</v>
      </c>
      <c r="BE389" s="103"/>
      <c r="BF389" s="16" t="s">
        <v>445</v>
      </c>
      <c r="BG389" s="16" t="s">
        <v>445</v>
      </c>
      <c r="BH389" s="16" t="s">
        <v>446</v>
      </c>
      <c r="BI389" s="16" t="s">
        <v>1570</v>
      </c>
      <c r="BJ389" s="16" t="s">
        <v>1569</v>
      </c>
      <c r="BK389" s="16">
        <v>0</v>
      </c>
      <c r="BL389" s="16"/>
      <c r="BM389" s="12">
        <v>740360</v>
      </c>
      <c r="BN389" s="18">
        <v>5510410001</v>
      </c>
    </row>
    <row r="390" spans="1:66" ht="63.75">
      <c r="A390" s="18">
        <v>377</v>
      </c>
      <c r="B390" s="102" t="s">
        <v>555</v>
      </c>
      <c r="C390" s="16" t="s">
        <v>1278</v>
      </c>
      <c r="D390" s="16" t="s">
        <v>1278</v>
      </c>
      <c r="E390" s="16" t="s">
        <v>2000</v>
      </c>
      <c r="F390" s="16" t="s">
        <v>254</v>
      </c>
      <c r="G390" s="17" t="s">
        <v>1973</v>
      </c>
      <c r="H390" s="12" t="s">
        <v>1781</v>
      </c>
      <c r="I390" s="12">
        <v>315</v>
      </c>
      <c r="J390" s="19">
        <f t="shared" si="26"/>
        <v>19.999999999999996</v>
      </c>
      <c r="K390" s="20">
        <v>22.4</v>
      </c>
      <c r="L390" s="140">
        <f t="shared" si="25"/>
        <v>6299.999999999999</v>
      </c>
      <c r="M390" s="103"/>
      <c r="N390" s="144">
        <f t="shared" si="24"/>
        <v>7056</v>
      </c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6">
        <v>315</v>
      </c>
      <c r="AQ390" s="16">
        <v>7056</v>
      </c>
      <c r="AR390" s="103"/>
      <c r="AS390" s="103"/>
      <c r="AT390" s="103"/>
      <c r="AU390" s="103"/>
      <c r="AV390" s="103"/>
      <c r="AW390" s="103"/>
      <c r="AX390" s="24" t="s">
        <v>816</v>
      </c>
      <c r="AY390" s="17" t="s">
        <v>278</v>
      </c>
      <c r="AZ390" s="10" t="s">
        <v>2047</v>
      </c>
      <c r="BA390" s="103"/>
      <c r="BB390" s="104">
        <v>0</v>
      </c>
      <c r="BC390" s="16" t="s">
        <v>1808</v>
      </c>
      <c r="BD390" s="16" t="s">
        <v>2010</v>
      </c>
      <c r="BE390" s="103"/>
      <c r="BF390" s="16" t="s">
        <v>445</v>
      </c>
      <c r="BG390" s="16" t="s">
        <v>445</v>
      </c>
      <c r="BH390" s="16" t="s">
        <v>446</v>
      </c>
      <c r="BI390" s="16" t="s">
        <v>1570</v>
      </c>
      <c r="BJ390" s="16" t="s">
        <v>1569</v>
      </c>
      <c r="BK390" s="16">
        <v>0</v>
      </c>
      <c r="BL390" s="16"/>
      <c r="BM390" s="12">
        <v>740360</v>
      </c>
      <c r="BN390" s="18">
        <v>5510410001</v>
      </c>
    </row>
    <row r="391" spans="1:66" ht="63.75">
      <c r="A391" s="18">
        <v>378</v>
      </c>
      <c r="B391" s="102" t="s">
        <v>555</v>
      </c>
      <c r="C391" s="16" t="s">
        <v>1279</v>
      </c>
      <c r="D391" s="16" t="s">
        <v>1279</v>
      </c>
      <c r="E391" s="16" t="s">
        <v>2001</v>
      </c>
      <c r="F391" s="16" t="s">
        <v>255</v>
      </c>
      <c r="G391" s="17" t="s">
        <v>1973</v>
      </c>
      <c r="H391" s="12" t="s">
        <v>1781</v>
      </c>
      <c r="I391" s="12">
        <v>100</v>
      </c>
      <c r="J391" s="19">
        <f t="shared" si="26"/>
        <v>89.99999999999999</v>
      </c>
      <c r="K391" s="20">
        <v>100.8</v>
      </c>
      <c r="L391" s="140">
        <f t="shared" si="25"/>
        <v>8999.999999999998</v>
      </c>
      <c r="M391" s="103"/>
      <c r="N391" s="144">
        <f t="shared" si="24"/>
        <v>10079.999999999998</v>
      </c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6">
        <v>100</v>
      </c>
      <c r="AQ391" s="16">
        <v>10080</v>
      </c>
      <c r="AR391" s="103"/>
      <c r="AS391" s="103"/>
      <c r="AT391" s="103"/>
      <c r="AU391" s="103"/>
      <c r="AV391" s="103"/>
      <c r="AW391" s="103"/>
      <c r="AX391" s="24" t="s">
        <v>816</v>
      </c>
      <c r="AY391" s="17" t="s">
        <v>278</v>
      </c>
      <c r="AZ391" s="10" t="s">
        <v>2047</v>
      </c>
      <c r="BA391" s="103"/>
      <c r="BB391" s="104">
        <v>0</v>
      </c>
      <c r="BC391" s="16" t="s">
        <v>1808</v>
      </c>
      <c r="BD391" s="16" t="s">
        <v>2010</v>
      </c>
      <c r="BE391" s="103"/>
      <c r="BF391" s="16" t="s">
        <v>445</v>
      </c>
      <c r="BG391" s="16" t="s">
        <v>445</v>
      </c>
      <c r="BH391" s="16" t="s">
        <v>446</v>
      </c>
      <c r="BI391" s="16" t="s">
        <v>1570</v>
      </c>
      <c r="BJ391" s="16" t="s">
        <v>1569</v>
      </c>
      <c r="BK391" s="16">
        <v>0</v>
      </c>
      <c r="BL391" s="16"/>
      <c r="BM391" s="12">
        <v>740360</v>
      </c>
      <c r="BN391" s="18">
        <v>5510410001</v>
      </c>
    </row>
    <row r="392" spans="1:66" ht="63.75">
      <c r="A392" s="18">
        <v>379</v>
      </c>
      <c r="B392" s="102" t="s">
        <v>556</v>
      </c>
      <c r="C392" s="16" t="s">
        <v>1280</v>
      </c>
      <c r="D392" s="16" t="s">
        <v>1280</v>
      </c>
      <c r="E392" s="16" t="s">
        <v>706</v>
      </c>
      <c r="F392" s="16" t="s">
        <v>256</v>
      </c>
      <c r="G392" s="17" t="s">
        <v>1973</v>
      </c>
      <c r="H392" s="12" t="s">
        <v>1781</v>
      </c>
      <c r="I392" s="12">
        <v>400</v>
      </c>
      <c r="J392" s="19">
        <f t="shared" si="26"/>
        <v>19.999999999999996</v>
      </c>
      <c r="K392" s="20">
        <v>22.4</v>
      </c>
      <c r="L392" s="140">
        <f t="shared" si="25"/>
        <v>7999.999999999998</v>
      </c>
      <c r="M392" s="103"/>
      <c r="N392" s="144">
        <f t="shared" si="24"/>
        <v>8959.999999999998</v>
      </c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6">
        <v>400</v>
      </c>
      <c r="AQ392" s="16">
        <v>8960</v>
      </c>
      <c r="AR392" s="103"/>
      <c r="AS392" s="103"/>
      <c r="AT392" s="103"/>
      <c r="AU392" s="103"/>
      <c r="AV392" s="103"/>
      <c r="AW392" s="103"/>
      <c r="AX392" s="24" t="s">
        <v>816</v>
      </c>
      <c r="AY392" s="17" t="s">
        <v>278</v>
      </c>
      <c r="AZ392" s="10" t="s">
        <v>2047</v>
      </c>
      <c r="BA392" s="103"/>
      <c r="BB392" s="104">
        <v>0</v>
      </c>
      <c r="BC392" s="16" t="s">
        <v>1808</v>
      </c>
      <c r="BD392" s="16" t="s">
        <v>2010</v>
      </c>
      <c r="BE392" s="103"/>
      <c r="BF392" s="16" t="s">
        <v>445</v>
      </c>
      <c r="BG392" s="16" t="s">
        <v>445</v>
      </c>
      <c r="BH392" s="16" t="s">
        <v>446</v>
      </c>
      <c r="BI392" s="16" t="s">
        <v>1570</v>
      </c>
      <c r="BJ392" s="16" t="s">
        <v>1569</v>
      </c>
      <c r="BK392" s="16">
        <v>0</v>
      </c>
      <c r="BL392" s="16"/>
      <c r="BM392" s="12">
        <v>740360</v>
      </c>
      <c r="BN392" s="18">
        <v>5510410001</v>
      </c>
    </row>
    <row r="393" spans="1:66" ht="63.75">
      <c r="A393" s="18">
        <v>380</v>
      </c>
      <c r="B393" s="102" t="s">
        <v>550</v>
      </c>
      <c r="C393" s="16" t="s">
        <v>1281</v>
      </c>
      <c r="D393" s="16" t="s">
        <v>1281</v>
      </c>
      <c r="E393" s="16" t="s">
        <v>944</v>
      </c>
      <c r="F393" s="16" t="s">
        <v>257</v>
      </c>
      <c r="G393" s="17" t="s">
        <v>1973</v>
      </c>
      <c r="H393" s="12" t="s">
        <v>1781</v>
      </c>
      <c r="I393" s="12">
        <v>200</v>
      </c>
      <c r="J393" s="19">
        <f t="shared" si="26"/>
        <v>2.9999999999999996</v>
      </c>
      <c r="K393" s="20">
        <v>3.36</v>
      </c>
      <c r="L393" s="140">
        <f t="shared" si="25"/>
        <v>599.9999999999999</v>
      </c>
      <c r="M393" s="103"/>
      <c r="N393" s="144">
        <f t="shared" si="24"/>
        <v>671.9999999999999</v>
      </c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6">
        <v>200</v>
      </c>
      <c r="AQ393" s="16">
        <v>672</v>
      </c>
      <c r="AR393" s="103"/>
      <c r="AS393" s="103"/>
      <c r="AT393" s="103"/>
      <c r="AU393" s="103"/>
      <c r="AV393" s="103"/>
      <c r="AW393" s="103"/>
      <c r="AX393" s="24" t="s">
        <v>816</v>
      </c>
      <c r="AY393" s="17" t="s">
        <v>278</v>
      </c>
      <c r="AZ393" s="10" t="s">
        <v>2047</v>
      </c>
      <c r="BA393" s="103"/>
      <c r="BB393" s="104">
        <v>0</v>
      </c>
      <c r="BC393" s="16" t="s">
        <v>1808</v>
      </c>
      <c r="BD393" s="16" t="s">
        <v>2010</v>
      </c>
      <c r="BE393" s="103"/>
      <c r="BF393" s="16" t="s">
        <v>445</v>
      </c>
      <c r="BG393" s="16" t="s">
        <v>445</v>
      </c>
      <c r="BH393" s="16" t="s">
        <v>446</v>
      </c>
      <c r="BI393" s="16" t="s">
        <v>1570</v>
      </c>
      <c r="BJ393" s="16" t="s">
        <v>1569</v>
      </c>
      <c r="BK393" s="16">
        <v>0</v>
      </c>
      <c r="BL393" s="16"/>
      <c r="BM393" s="12">
        <v>740360</v>
      </c>
      <c r="BN393" s="18">
        <v>5510410001</v>
      </c>
    </row>
    <row r="394" spans="1:66" ht="63.75">
      <c r="A394" s="18">
        <v>381</v>
      </c>
      <c r="B394" s="102" t="s">
        <v>547</v>
      </c>
      <c r="C394" s="16" t="s">
        <v>1282</v>
      </c>
      <c r="D394" s="16" t="s">
        <v>1282</v>
      </c>
      <c r="E394" s="16" t="s">
        <v>945</v>
      </c>
      <c r="F394" s="16" t="s">
        <v>258</v>
      </c>
      <c r="G394" s="17" t="s">
        <v>1973</v>
      </c>
      <c r="H394" s="12" t="s">
        <v>1781</v>
      </c>
      <c r="I394" s="12">
        <v>2100</v>
      </c>
      <c r="J394" s="19">
        <f t="shared" si="26"/>
        <v>4.999999999999999</v>
      </c>
      <c r="K394" s="20">
        <v>5.6</v>
      </c>
      <c r="L394" s="140">
        <f t="shared" si="25"/>
        <v>10499.999999999998</v>
      </c>
      <c r="M394" s="103"/>
      <c r="N394" s="144">
        <f t="shared" si="24"/>
        <v>11759.999999999998</v>
      </c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6">
        <v>2100</v>
      </c>
      <c r="AQ394" s="16">
        <v>11760</v>
      </c>
      <c r="AR394" s="103"/>
      <c r="AS394" s="103"/>
      <c r="AT394" s="103"/>
      <c r="AU394" s="103"/>
      <c r="AV394" s="103"/>
      <c r="AW394" s="103"/>
      <c r="AX394" s="24" t="s">
        <v>816</v>
      </c>
      <c r="AY394" s="17" t="s">
        <v>278</v>
      </c>
      <c r="AZ394" s="10" t="s">
        <v>2047</v>
      </c>
      <c r="BA394" s="103"/>
      <c r="BB394" s="104">
        <v>0</v>
      </c>
      <c r="BC394" s="16" t="s">
        <v>1808</v>
      </c>
      <c r="BD394" s="16" t="s">
        <v>2010</v>
      </c>
      <c r="BE394" s="103"/>
      <c r="BF394" s="16" t="s">
        <v>445</v>
      </c>
      <c r="BG394" s="16" t="s">
        <v>445</v>
      </c>
      <c r="BH394" s="16" t="s">
        <v>446</v>
      </c>
      <c r="BI394" s="16" t="s">
        <v>1570</v>
      </c>
      <c r="BJ394" s="16" t="s">
        <v>1569</v>
      </c>
      <c r="BK394" s="16">
        <v>0</v>
      </c>
      <c r="BL394" s="16"/>
      <c r="BM394" s="12">
        <v>740360</v>
      </c>
      <c r="BN394" s="18">
        <v>5510410001</v>
      </c>
    </row>
    <row r="395" spans="1:66" ht="63.75">
      <c r="A395" s="18">
        <v>382</v>
      </c>
      <c r="B395" s="102" t="s">
        <v>547</v>
      </c>
      <c r="C395" s="16" t="s">
        <v>1283</v>
      </c>
      <c r="D395" s="16" t="s">
        <v>1283</v>
      </c>
      <c r="E395" s="16" t="s">
        <v>946</v>
      </c>
      <c r="F395" s="16" t="s">
        <v>259</v>
      </c>
      <c r="G395" s="17" t="s">
        <v>1973</v>
      </c>
      <c r="H395" s="12" t="s">
        <v>1781</v>
      </c>
      <c r="I395" s="12">
        <v>1050</v>
      </c>
      <c r="J395" s="19">
        <f t="shared" si="26"/>
        <v>13</v>
      </c>
      <c r="K395" s="20">
        <v>14.56</v>
      </c>
      <c r="L395" s="140">
        <f t="shared" si="25"/>
        <v>13650</v>
      </c>
      <c r="M395" s="103"/>
      <c r="N395" s="144">
        <f t="shared" si="24"/>
        <v>15288.000000000002</v>
      </c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6">
        <v>1050</v>
      </c>
      <c r="AQ395" s="16">
        <v>15288</v>
      </c>
      <c r="AR395" s="103"/>
      <c r="AS395" s="103"/>
      <c r="AT395" s="103"/>
      <c r="AU395" s="103"/>
      <c r="AV395" s="103"/>
      <c r="AW395" s="103"/>
      <c r="AX395" s="24" t="s">
        <v>816</v>
      </c>
      <c r="AY395" s="17" t="s">
        <v>278</v>
      </c>
      <c r="AZ395" s="10" t="s">
        <v>2047</v>
      </c>
      <c r="BA395" s="103"/>
      <c r="BB395" s="104">
        <v>0</v>
      </c>
      <c r="BC395" s="16" t="s">
        <v>1808</v>
      </c>
      <c r="BD395" s="16" t="s">
        <v>2010</v>
      </c>
      <c r="BE395" s="103"/>
      <c r="BF395" s="16" t="s">
        <v>445</v>
      </c>
      <c r="BG395" s="16" t="s">
        <v>445</v>
      </c>
      <c r="BH395" s="16" t="s">
        <v>446</v>
      </c>
      <c r="BI395" s="16" t="s">
        <v>1570</v>
      </c>
      <c r="BJ395" s="16" t="s">
        <v>1569</v>
      </c>
      <c r="BK395" s="16">
        <v>0</v>
      </c>
      <c r="BL395" s="16"/>
      <c r="BM395" s="12">
        <v>740360</v>
      </c>
      <c r="BN395" s="18">
        <v>5510410001</v>
      </c>
    </row>
    <row r="396" spans="1:66" ht="63.75">
      <c r="A396" s="18">
        <v>383</v>
      </c>
      <c r="B396" s="102" t="s">
        <v>547</v>
      </c>
      <c r="C396" s="16" t="s">
        <v>1282</v>
      </c>
      <c r="D396" s="16" t="s">
        <v>1282</v>
      </c>
      <c r="E396" s="16" t="s">
        <v>947</v>
      </c>
      <c r="F396" s="16" t="s">
        <v>260</v>
      </c>
      <c r="G396" s="17" t="s">
        <v>1973</v>
      </c>
      <c r="H396" s="12" t="s">
        <v>1781</v>
      </c>
      <c r="I396" s="12">
        <v>1050</v>
      </c>
      <c r="J396" s="19">
        <f t="shared" si="26"/>
        <v>13</v>
      </c>
      <c r="K396" s="20">
        <v>14.56</v>
      </c>
      <c r="L396" s="140">
        <f t="shared" si="25"/>
        <v>13650</v>
      </c>
      <c r="M396" s="103"/>
      <c r="N396" s="144">
        <f t="shared" si="24"/>
        <v>15288.000000000002</v>
      </c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6">
        <v>1050</v>
      </c>
      <c r="AQ396" s="16">
        <v>15288</v>
      </c>
      <c r="AR396" s="103"/>
      <c r="AS396" s="103"/>
      <c r="AT396" s="103"/>
      <c r="AU396" s="103"/>
      <c r="AV396" s="103"/>
      <c r="AW396" s="103"/>
      <c r="AX396" s="24" t="s">
        <v>816</v>
      </c>
      <c r="AY396" s="17" t="s">
        <v>278</v>
      </c>
      <c r="AZ396" s="10" t="s">
        <v>2047</v>
      </c>
      <c r="BA396" s="103"/>
      <c r="BB396" s="104">
        <v>0</v>
      </c>
      <c r="BC396" s="16" t="s">
        <v>1808</v>
      </c>
      <c r="BD396" s="16" t="s">
        <v>2010</v>
      </c>
      <c r="BE396" s="103"/>
      <c r="BF396" s="16" t="s">
        <v>445</v>
      </c>
      <c r="BG396" s="16" t="s">
        <v>445</v>
      </c>
      <c r="BH396" s="16" t="s">
        <v>446</v>
      </c>
      <c r="BI396" s="16" t="s">
        <v>1570</v>
      </c>
      <c r="BJ396" s="16" t="s">
        <v>1569</v>
      </c>
      <c r="BK396" s="16">
        <v>0</v>
      </c>
      <c r="BL396" s="16"/>
      <c r="BM396" s="12">
        <v>740360</v>
      </c>
      <c r="BN396" s="18">
        <v>5510410001</v>
      </c>
    </row>
    <row r="397" spans="1:66" ht="63.75">
      <c r="A397" s="18">
        <v>384</v>
      </c>
      <c r="B397" s="102" t="s">
        <v>525</v>
      </c>
      <c r="C397" s="16" t="s">
        <v>1284</v>
      </c>
      <c r="D397" s="16" t="s">
        <v>1284</v>
      </c>
      <c r="E397" s="16" t="s">
        <v>948</v>
      </c>
      <c r="F397" s="16" t="s">
        <v>261</v>
      </c>
      <c r="G397" s="17" t="s">
        <v>1973</v>
      </c>
      <c r="H397" s="12" t="s">
        <v>1781</v>
      </c>
      <c r="I397" s="12">
        <v>100</v>
      </c>
      <c r="J397" s="19">
        <f t="shared" si="26"/>
        <v>38</v>
      </c>
      <c r="K397" s="20">
        <v>42.56</v>
      </c>
      <c r="L397" s="140">
        <f t="shared" si="25"/>
        <v>3800</v>
      </c>
      <c r="M397" s="103"/>
      <c r="N397" s="144">
        <f t="shared" si="24"/>
        <v>4256</v>
      </c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6">
        <v>100</v>
      </c>
      <c r="AQ397" s="16">
        <v>4256</v>
      </c>
      <c r="AR397" s="103"/>
      <c r="AS397" s="103"/>
      <c r="AT397" s="103"/>
      <c r="AU397" s="103"/>
      <c r="AV397" s="103"/>
      <c r="AW397" s="103"/>
      <c r="AX397" s="24" t="s">
        <v>816</v>
      </c>
      <c r="AY397" s="17" t="s">
        <v>278</v>
      </c>
      <c r="AZ397" s="10" t="s">
        <v>2047</v>
      </c>
      <c r="BA397" s="103"/>
      <c r="BB397" s="104">
        <v>0</v>
      </c>
      <c r="BC397" s="16" t="s">
        <v>1808</v>
      </c>
      <c r="BD397" s="16" t="s">
        <v>2010</v>
      </c>
      <c r="BE397" s="103"/>
      <c r="BF397" s="16" t="s">
        <v>445</v>
      </c>
      <c r="BG397" s="16" t="s">
        <v>445</v>
      </c>
      <c r="BH397" s="16" t="s">
        <v>446</v>
      </c>
      <c r="BI397" s="16" t="s">
        <v>1570</v>
      </c>
      <c r="BJ397" s="16" t="s">
        <v>1569</v>
      </c>
      <c r="BK397" s="16">
        <v>0</v>
      </c>
      <c r="BL397" s="16"/>
      <c r="BM397" s="12">
        <v>740360</v>
      </c>
      <c r="BN397" s="18">
        <v>5510410001</v>
      </c>
    </row>
    <row r="398" spans="1:66" ht="63.75">
      <c r="A398" s="18">
        <v>385</v>
      </c>
      <c r="B398" s="102" t="s">
        <v>525</v>
      </c>
      <c r="C398" s="16" t="s">
        <v>1285</v>
      </c>
      <c r="D398" s="16" t="s">
        <v>1285</v>
      </c>
      <c r="E398" s="88" t="s">
        <v>1739</v>
      </c>
      <c r="F398" s="16" t="s">
        <v>262</v>
      </c>
      <c r="G398" s="17" t="s">
        <v>1973</v>
      </c>
      <c r="H398" s="12" t="s">
        <v>1781</v>
      </c>
      <c r="I398" s="12">
        <v>100</v>
      </c>
      <c r="J398" s="19">
        <f t="shared" si="26"/>
        <v>15</v>
      </c>
      <c r="K398" s="20">
        <v>16.8</v>
      </c>
      <c r="L398" s="140">
        <f t="shared" si="25"/>
        <v>1500</v>
      </c>
      <c r="M398" s="103"/>
      <c r="N398" s="144">
        <f aca="true" t="shared" si="27" ref="N398:N461">L398*1.12</f>
        <v>1680.0000000000002</v>
      </c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6">
        <v>100</v>
      </c>
      <c r="AQ398" s="16">
        <v>1680</v>
      </c>
      <c r="AR398" s="103"/>
      <c r="AS398" s="103"/>
      <c r="AT398" s="103"/>
      <c r="AU398" s="103"/>
      <c r="AV398" s="103"/>
      <c r="AW398" s="103"/>
      <c r="AX398" s="24" t="s">
        <v>816</v>
      </c>
      <c r="AY398" s="17" t="s">
        <v>278</v>
      </c>
      <c r="AZ398" s="10" t="s">
        <v>2047</v>
      </c>
      <c r="BA398" s="103"/>
      <c r="BB398" s="104">
        <v>0</v>
      </c>
      <c r="BC398" s="16" t="s">
        <v>1808</v>
      </c>
      <c r="BD398" s="16" t="s">
        <v>2010</v>
      </c>
      <c r="BE398" s="103"/>
      <c r="BF398" s="16" t="s">
        <v>445</v>
      </c>
      <c r="BG398" s="16" t="s">
        <v>445</v>
      </c>
      <c r="BH398" s="16" t="s">
        <v>446</v>
      </c>
      <c r="BI398" s="16" t="s">
        <v>1570</v>
      </c>
      <c r="BJ398" s="16" t="s">
        <v>1569</v>
      </c>
      <c r="BK398" s="16">
        <v>0</v>
      </c>
      <c r="BL398" s="16"/>
      <c r="BM398" s="12">
        <v>740360</v>
      </c>
      <c r="BN398" s="18">
        <v>5510410001</v>
      </c>
    </row>
    <row r="399" spans="1:66" ht="76.5">
      <c r="A399" s="18">
        <v>386</v>
      </c>
      <c r="B399" s="102" t="s">
        <v>555</v>
      </c>
      <c r="C399" s="16" t="s">
        <v>1286</v>
      </c>
      <c r="D399" s="16" t="s">
        <v>1286</v>
      </c>
      <c r="E399" s="16" t="s">
        <v>949</v>
      </c>
      <c r="F399" s="16" t="s">
        <v>263</v>
      </c>
      <c r="G399" s="17" t="s">
        <v>1973</v>
      </c>
      <c r="H399" s="12" t="s">
        <v>1781</v>
      </c>
      <c r="I399" s="12">
        <v>20</v>
      </c>
      <c r="J399" s="19">
        <f t="shared" si="26"/>
        <v>61.99999999999999</v>
      </c>
      <c r="K399" s="20">
        <v>69.44</v>
      </c>
      <c r="L399" s="140">
        <f t="shared" si="25"/>
        <v>1239.9999999999998</v>
      </c>
      <c r="M399" s="103"/>
      <c r="N399" s="144">
        <f t="shared" si="27"/>
        <v>1388.8</v>
      </c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6">
        <v>20</v>
      </c>
      <c r="AQ399" s="16">
        <v>1388.8</v>
      </c>
      <c r="AR399" s="103"/>
      <c r="AS399" s="103"/>
      <c r="AT399" s="103"/>
      <c r="AU399" s="103"/>
      <c r="AV399" s="103"/>
      <c r="AW399" s="103"/>
      <c r="AX399" s="24" t="s">
        <v>816</v>
      </c>
      <c r="AY399" s="17" t="s">
        <v>278</v>
      </c>
      <c r="AZ399" s="10" t="s">
        <v>2047</v>
      </c>
      <c r="BA399" s="103"/>
      <c r="BB399" s="104">
        <v>0</v>
      </c>
      <c r="BC399" s="16" t="s">
        <v>1808</v>
      </c>
      <c r="BD399" s="16" t="s">
        <v>2010</v>
      </c>
      <c r="BE399" s="103"/>
      <c r="BF399" s="16" t="s">
        <v>445</v>
      </c>
      <c r="BG399" s="16" t="s">
        <v>445</v>
      </c>
      <c r="BH399" s="16" t="s">
        <v>446</v>
      </c>
      <c r="BI399" s="16" t="s">
        <v>1570</v>
      </c>
      <c r="BJ399" s="16" t="s">
        <v>1569</v>
      </c>
      <c r="BK399" s="16">
        <v>0</v>
      </c>
      <c r="BL399" s="16"/>
      <c r="BM399" s="12">
        <v>740360</v>
      </c>
      <c r="BN399" s="18">
        <v>5510410001</v>
      </c>
    </row>
    <row r="400" spans="1:66" ht="63.75">
      <c r="A400" s="18">
        <v>387</v>
      </c>
      <c r="B400" s="102" t="s">
        <v>555</v>
      </c>
      <c r="C400" s="16" t="s">
        <v>1287</v>
      </c>
      <c r="D400" s="16" t="s">
        <v>1287</v>
      </c>
      <c r="E400" s="88" t="s">
        <v>1740</v>
      </c>
      <c r="F400" s="16" t="s">
        <v>264</v>
      </c>
      <c r="G400" s="17" t="s">
        <v>1973</v>
      </c>
      <c r="H400" s="12" t="s">
        <v>1781</v>
      </c>
      <c r="I400" s="12">
        <v>10</v>
      </c>
      <c r="J400" s="19">
        <f t="shared" si="26"/>
        <v>383.99999999999994</v>
      </c>
      <c r="K400" s="20">
        <v>430.08</v>
      </c>
      <c r="L400" s="140">
        <f t="shared" si="25"/>
        <v>3839.9999999999995</v>
      </c>
      <c r="M400" s="103"/>
      <c r="N400" s="144">
        <f t="shared" si="27"/>
        <v>4300.8</v>
      </c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6">
        <v>10</v>
      </c>
      <c r="AQ400" s="23">
        <v>4300.8</v>
      </c>
      <c r="AR400" s="103"/>
      <c r="AS400" s="103"/>
      <c r="AT400" s="103"/>
      <c r="AU400" s="103"/>
      <c r="AV400" s="103"/>
      <c r="AW400" s="103"/>
      <c r="AX400" s="24" t="s">
        <v>816</v>
      </c>
      <c r="AY400" s="17" t="s">
        <v>278</v>
      </c>
      <c r="AZ400" s="10" t="s">
        <v>2047</v>
      </c>
      <c r="BA400" s="103"/>
      <c r="BB400" s="104">
        <v>0</v>
      </c>
      <c r="BC400" s="16" t="s">
        <v>1808</v>
      </c>
      <c r="BD400" s="16" t="s">
        <v>2010</v>
      </c>
      <c r="BE400" s="103"/>
      <c r="BF400" s="16" t="s">
        <v>445</v>
      </c>
      <c r="BG400" s="16" t="s">
        <v>445</v>
      </c>
      <c r="BH400" s="16" t="s">
        <v>446</v>
      </c>
      <c r="BI400" s="16" t="s">
        <v>1570</v>
      </c>
      <c r="BJ400" s="16" t="s">
        <v>1569</v>
      </c>
      <c r="BK400" s="16">
        <v>0</v>
      </c>
      <c r="BL400" s="16"/>
      <c r="BM400" s="12">
        <v>740360</v>
      </c>
      <c r="BN400" s="18">
        <v>5510410001</v>
      </c>
    </row>
    <row r="401" spans="1:66" ht="76.5">
      <c r="A401" s="18">
        <v>388</v>
      </c>
      <c r="B401" s="102" t="s">
        <v>555</v>
      </c>
      <c r="C401" s="16" t="s">
        <v>1288</v>
      </c>
      <c r="D401" s="16" t="s">
        <v>1288</v>
      </c>
      <c r="E401" s="16" t="s">
        <v>950</v>
      </c>
      <c r="F401" s="16" t="s">
        <v>265</v>
      </c>
      <c r="G401" s="17" t="s">
        <v>1973</v>
      </c>
      <c r="H401" s="12" t="s">
        <v>1781</v>
      </c>
      <c r="I401" s="12">
        <v>50</v>
      </c>
      <c r="J401" s="19">
        <f t="shared" si="26"/>
        <v>13.059999999999999</v>
      </c>
      <c r="K401" s="20">
        <v>14.6272</v>
      </c>
      <c r="L401" s="140">
        <f t="shared" si="25"/>
        <v>652.9999999999999</v>
      </c>
      <c r="M401" s="103"/>
      <c r="N401" s="144">
        <f t="shared" si="27"/>
        <v>731.3599999999999</v>
      </c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6">
        <v>50</v>
      </c>
      <c r="AQ401" s="23">
        <v>731.4</v>
      </c>
      <c r="AR401" s="103"/>
      <c r="AS401" s="103"/>
      <c r="AT401" s="103"/>
      <c r="AU401" s="103"/>
      <c r="AV401" s="103"/>
      <c r="AW401" s="103"/>
      <c r="AX401" s="24" t="s">
        <v>816</v>
      </c>
      <c r="AY401" s="17" t="s">
        <v>278</v>
      </c>
      <c r="AZ401" s="10" t="s">
        <v>2047</v>
      </c>
      <c r="BA401" s="103"/>
      <c r="BB401" s="104">
        <v>0</v>
      </c>
      <c r="BC401" s="16" t="s">
        <v>1808</v>
      </c>
      <c r="BD401" s="16" t="s">
        <v>2010</v>
      </c>
      <c r="BE401" s="103"/>
      <c r="BF401" s="16" t="s">
        <v>445</v>
      </c>
      <c r="BG401" s="16" t="s">
        <v>445</v>
      </c>
      <c r="BH401" s="16" t="s">
        <v>446</v>
      </c>
      <c r="BI401" s="16" t="s">
        <v>1570</v>
      </c>
      <c r="BJ401" s="16" t="s">
        <v>1569</v>
      </c>
      <c r="BK401" s="16">
        <v>0</v>
      </c>
      <c r="BL401" s="16"/>
      <c r="BM401" s="12">
        <v>740360</v>
      </c>
      <c r="BN401" s="18">
        <v>5510410001</v>
      </c>
    </row>
    <row r="402" spans="1:66" ht="63.75">
      <c r="A402" s="18">
        <v>389</v>
      </c>
      <c r="B402" s="102" t="s">
        <v>555</v>
      </c>
      <c r="C402" s="16" t="s">
        <v>1289</v>
      </c>
      <c r="D402" s="16" t="s">
        <v>1289</v>
      </c>
      <c r="E402" s="16" t="s">
        <v>951</v>
      </c>
      <c r="F402" s="16" t="s">
        <v>817</v>
      </c>
      <c r="G402" s="17" t="s">
        <v>1973</v>
      </c>
      <c r="H402" s="12" t="s">
        <v>1781</v>
      </c>
      <c r="I402" s="12">
        <v>50</v>
      </c>
      <c r="J402" s="19">
        <f t="shared" si="26"/>
        <v>19.999999999999996</v>
      </c>
      <c r="K402" s="20">
        <v>22.4</v>
      </c>
      <c r="L402" s="140">
        <f t="shared" si="25"/>
        <v>999.9999999999998</v>
      </c>
      <c r="M402" s="103"/>
      <c r="N402" s="144">
        <f t="shared" si="27"/>
        <v>1119.9999999999998</v>
      </c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6">
        <v>50</v>
      </c>
      <c r="AQ402" s="16">
        <v>1120</v>
      </c>
      <c r="AR402" s="103"/>
      <c r="AS402" s="103"/>
      <c r="AT402" s="103"/>
      <c r="AU402" s="103"/>
      <c r="AV402" s="103"/>
      <c r="AW402" s="103"/>
      <c r="AX402" s="24" t="s">
        <v>816</v>
      </c>
      <c r="AY402" s="17" t="s">
        <v>278</v>
      </c>
      <c r="AZ402" s="10" t="s">
        <v>2047</v>
      </c>
      <c r="BA402" s="103"/>
      <c r="BB402" s="104">
        <v>0</v>
      </c>
      <c r="BC402" s="16" t="s">
        <v>1808</v>
      </c>
      <c r="BD402" s="16" t="s">
        <v>2010</v>
      </c>
      <c r="BE402" s="103"/>
      <c r="BF402" s="16" t="s">
        <v>445</v>
      </c>
      <c r="BG402" s="16" t="s">
        <v>445</v>
      </c>
      <c r="BH402" s="16" t="s">
        <v>446</v>
      </c>
      <c r="BI402" s="16" t="s">
        <v>1570</v>
      </c>
      <c r="BJ402" s="16" t="s">
        <v>1569</v>
      </c>
      <c r="BK402" s="16">
        <v>0</v>
      </c>
      <c r="BL402" s="16"/>
      <c r="BM402" s="12">
        <v>740360</v>
      </c>
      <c r="BN402" s="18">
        <v>5510410001</v>
      </c>
    </row>
    <row r="403" spans="1:66" ht="63.75">
      <c r="A403" s="18">
        <v>390</v>
      </c>
      <c r="B403" s="102" t="s">
        <v>555</v>
      </c>
      <c r="C403" s="16" t="s">
        <v>1290</v>
      </c>
      <c r="D403" s="16" t="s">
        <v>1290</v>
      </c>
      <c r="E403" s="16" t="s">
        <v>952</v>
      </c>
      <c r="F403" s="16" t="s">
        <v>818</v>
      </c>
      <c r="G403" s="17" t="s">
        <v>1973</v>
      </c>
      <c r="H403" s="12" t="s">
        <v>1781</v>
      </c>
      <c r="I403" s="12">
        <v>20</v>
      </c>
      <c r="J403" s="19">
        <f t="shared" si="26"/>
        <v>82</v>
      </c>
      <c r="K403" s="20">
        <v>91.84</v>
      </c>
      <c r="L403" s="140">
        <f t="shared" si="25"/>
        <v>1640</v>
      </c>
      <c r="M403" s="103"/>
      <c r="N403" s="144">
        <f t="shared" si="27"/>
        <v>1836.8000000000002</v>
      </c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6">
        <v>20</v>
      </c>
      <c r="AQ403" s="23">
        <v>1836.8</v>
      </c>
      <c r="AR403" s="103"/>
      <c r="AS403" s="103"/>
      <c r="AT403" s="103"/>
      <c r="AU403" s="103"/>
      <c r="AV403" s="103"/>
      <c r="AW403" s="103"/>
      <c r="AX403" s="24" t="s">
        <v>816</v>
      </c>
      <c r="AY403" s="17" t="s">
        <v>278</v>
      </c>
      <c r="AZ403" s="10" t="s">
        <v>2047</v>
      </c>
      <c r="BA403" s="103"/>
      <c r="BB403" s="104">
        <v>0</v>
      </c>
      <c r="BC403" s="16" t="s">
        <v>1808</v>
      </c>
      <c r="BD403" s="16" t="s">
        <v>2010</v>
      </c>
      <c r="BE403" s="103"/>
      <c r="BF403" s="16" t="s">
        <v>445</v>
      </c>
      <c r="BG403" s="16" t="s">
        <v>445</v>
      </c>
      <c r="BH403" s="16" t="s">
        <v>446</v>
      </c>
      <c r="BI403" s="16" t="s">
        <v>1570</v>
      </c>
      <c r="BJ403" s="16" t="s">
        <v>1569</v>
      </c>
      <c r="BK403" s="16">
        <v>0</v>
      </c>
      <c r="BL403" s="16"/>
      <c r="BM403" s="12">
        <v>740360</v>
      </c>
      <c r="BN403" s="18">
        <v>5510410001</v>
      </c>
    </row>
    <row r="404" spans="1:66" ht="63.75">
      <c r="A404" s="18">
        <v>391</v>
      </c>
      <c r="B404" s="102" t="s">
        <v>555</v>
      </c>
      <c r="C404" s="16" t="s">
        <v>1291</v>
      </c>
      <c r="D404" s="16" t="s">
        <v>1291</v>
      </c>
      <c r="E404" s="16" t="s">
        <v>953</v>
      </c>
      <c r="F404" s="16" t="s">
        <v>1956</v>
      </c>
      <c r="G404" s="17" t="s">
        <v>1973</v>
      </c>
      <c r="H404" s="12" t="s">
        <v>1781</v>
      </c>
      <c r="I404" s="12">
        <v>10</v>
      </c>
      <c r="J404" s="19">
        <f t="shared" si="26"/>
        <v>215.99999999999997</v>
      </c>
      <c r="K404" s="20">
        <v>241.92</v>
      </c>
      <c r="L404" s="140">
        <f t="shared" si="25"/>
        <v>2159.9999999999995</v>
      </c>
      <c r="M404" s="103"/>
      <c r="N404" s="144">
        <f t="shared" si="27"/>
        <v>2419.2</v>
      </c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6">
        <v>10</v>
      </c>
      <c r="AQ404" s="23">
        <v>2419.2</v>
      </c>
      <c r="AR404" s="103"/>
      <c r="AS404" s="103"/>
      <c r="AT404" s="103"/>
      <c r="AU404" s="103"/>
      <c r="AV404" s="103"/>
      <c r="AW404" s="103"/>
      <c r="AX404" s="24" t="s">
        <v>816</v>
      </c>
      <c r="AY404" s="17" t="s">
        <v>278</v>
      </c>
      <c r="AZ404" s="10" t="s">
        <v>2047</v>
      </c>
      <c r="BA404" s="103"/>
      <c r="BB404" s="104">
        <v>0</v>
      </c>
      <c r="BC404" s="16" t="s">
        <v>1808</v>
      </c>
      <c r="BD404" s="16" t="s">
        <v>2010</v>
      </c>
      <c r="BE404" s="103"/>
      <c r="BF404" s="16" t="s">
        <v>445</v>
      </c>
      <c r="BG404" s="16" t="s">
        <v>445</v>
      </c>
      <c r="BH404" s="16" t="s">
        <v>446</v>
      </c>
      <c r="BI404" s="16" t="s">
        <v>1570</v>
      </c>
      <c r="BJ404" s="16" t="s">
        <v>1569</v>
      </c>
      <c r="BK404" s="16">
        <v>0</v>
      </c>
      <c r="BL404" s="16"/>
      <c r="BM404" s="12">
        <v>740360</v>
      </c>
      <c r="BN404" s="18">
        <v>5510410001</v>
      </c>
    </row>
    <row r="405" spans="1:66" ht="63.75">
      <c r="A405" s="18">
        <v>392</v>
      </c>
      <c r="B405" s="102" t="s">
        <v>555</v>
      </c>
      <c r="C405" s="16" t="s">
        <v>1292</v>
      </c>
      <c r="D405" s="16" t="s">
        <v>1292</v>
      </c>
      <c r="E405" s="16" t="s">
        <v>954</v>
      </c>
      <c r="F405" s="16" t="s">
        <v>1957</v>
      </c>
      <c r="G405" s="17" t="s">
        <v>1973</v>
      </c>
      <c r="H405" s="12" t="s">
        <v>1781</v>
      </c>
      <c r="I405" s="12">
        <v>200</v>
      </c>
      <c r="J405" s="19">
        <f t="shared" si="26"/>
        <v>8</v>
      </c>
      <c r="K405" s="20">
        <v>8.96</v>
      </c>
      <c r="L405" s="140">
        <f t="shared" si="25"/>
        <v>1600</v>
      </c>
      <c r="M405" s="103"/>
      <c r="N405" s="144">
        <f t="shared" si="27"/>
        <v>1792.0000000000002</v>
      </c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6">
        <v>200</v>
      </c>
      <c r="AQ405" s="16">
        <v>1792</v>
      </c>
      <c r="AR405" s="103"/>
      <c r="AS405" s="103"/>
      <c r="AT405" s="103"/>
      <c r="AU405" s="103"/>
      <c r="AV405" s="103"/>
      <c r="AW405" s="103"/>
      <c r="AX405" s="24" t="s">
        <v>816</v>
      </c>
      <c r="AY405" s="17" t="s">
        <v>278</v>
      </c>
      <c r="AZ405" s="10" t="s">
        <v>2047</v>
      </c>
      <c r="BA405" s="103"/>
      <c r="BB405" s="104">
        <v>0</v>
      </c>
      <c r="BC405" s="16" t="s">
        <v>1808</v>
      </c>
      <c r="BD405" s="16" t="s">
        <v>2010</v>
      </c>
      <c r="BE405" s="103"/>
      <c r="BF405" s="16" t="s">
        <v>445</v>
      </c>
      <c r="BG405" s="16" t="s">
        <v>445</v>
      </c>
      <c r="BH405" s="16" t="s">
        <v>446</v>
      </c>
      <c r="BI405" s="16" t="s">
        <v>1570</v>
      </c>
      <c r="BJ405" s="16" t="s">
        <v>1569</v>
      </c>
      <c r="BK405" s="16">
        <v>0</v>
      </c>
      <c r="BL405" s="16"/>
      <c r="BM405" s="12">
        <v>740360</v>
      </c>
      <c r="BN405" s="18">
        <v>5510410001</v>
      </c>
    </row>
    <row r="406" spans="1:66" ht="63.75">
      <c r="A406" s="18">
        <v>393</v>
      </c>
      <c r="B406" s="102" t="s">
        <v>555</v>
      </c>
      <c r="C406" s="16" t="s">
        <v>1293</v>
      </c>
      <c r="D406" s="16" t="s">
        <v>1293</v>
      </c>
      <c r="E406" s="16" t="s">
        <v>1958</v>
      </c>
      <c r="F406" s="16" t="s">
        <v>1958</v>
      </c>
      <c r="G406" s="17" t="s">
        <v>1973</v>
      </c>
      <c r="H406" s="12" t="s">
        <v>1781</v>
      </c>
      <c r="I406" s="12">
        <v>200</v>
      </c>
      <c r="J406" s="19">
        <f t="shared" si="26"/>
        <v>22</v>
      </c>
      <c r="K406" s="20">
        <v>24.64</v>
      </c>
      <c r="L406" s="140">
        <f t="shared" si="25"/>
        <v>4400</v>
      </c>
      <c r="M406" s="103"/>
      <c r="N406" s="144">
        <f t="shared" si="27"/>
        <v>4928.000000000001</v>
      </c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6">
        <v>200</v>
      </c>
      <c r="AQ406" s="16">
        <v>4928</v>
      </c>
      <c r="AR406" s="103"/>
      <c r="AS406" s="103"/>
      <c r="AT406" s="103"/>
      <c r="AU406" s="103"/>
      <c r="AV406" s="103"/>
      <c r="AW406" s="103"/>
      <c r="AX406" s="24" t="s">
        <v>816</v>
      </c>
      <c r="AY406" s="17" t="s">
        <v>278</v>
      </c>
      <c r="AZ406" s="10" t="s">
        <v>2047</v>
      </c>
      <c r="BA406" s="103"/>
      <c r="BB406" s="104">
        <v>0</v>
      </c>
      <c r="BC406" s="16" t="s">
        <v>1808</v>
      </c>
      <c r="BD406" s="16" t="s">
        <v>2010</v>
      </c>
      <c r="BE406" s="103"/>
      <c r="BF406" s="16" t="s">
        <v>445</v>
      </c>
      <c r="BG406" s="16" t="s">
        <v>445</v>
      </c>
      <c r="BH406" s="16" t="s">
        <v>446</v>
      </c>
      <c r="BI406" s="16" t="s">
        <v>1570</v>
      </c>
      <c r="BJ406" s="16" t="s">
        <v>1569</v>
      </c>
      <c r="BK406" s="16">
        <v>0</v>
      </c>
      <c r="BL406" s="16"/>
      <c r="BM406" s="12">
        <v>740360</v>
      </c>
      <c r="BN406" s="18">
        <v>5510410001</v>
      </c>
    </row>
    <row r="407" spans="1:66" ht="63.75">
      <c r="A407" s="18">
        <v>394</v>
      </c>
      <c r="B407" s="105">
        <v>43817</v>
      </c>
      <c r="C407" s="16" t="s">
        <v>1294</v>
      </c>
      <c r="D407" s="16" t="s">
        <v>1294</v>
      </c>
      <c r="E407" s="16" t="s">
        <v>955</v>
      </c>
      <c r="F407" s="16" t="s">
        <v>1959</v>
      </c>
      <c r="G407" s="17" t="s">
        <v>1973</v>
      </c>
      <c r="H407" s="12" t="s">
        <v>1781</v>
      </c>
      <c r="I407" s="12">
        <v>20</v>
      </c>
      <c r="J407" s="19">
        <f t="shared" si="26"/>
        <v>190</v>
      </c>
      <c r="K407" s="20">
        <v>212.8</v>
      </c>
      <c r="L407" s="140">
        <f t="shared" si="25"/>
        <v>3800</v>
      </c>
      <c r="M407" s="103"/>
      <c r="N407" s="144">
        <f t="shared" si="27"/>
        <v>4256</v>
      </c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6">
        <v>20</v>
      </c>
      <c r="AQ407" s="16">
        <v>4256</v>
      </c>
      <c r="AR407" s="103"/>
      <c r="AS407" s="103"/>
      <c r="AT407" s="103"/>
      <c r="AU407" s="103"/>
      <c r="AV407" s="103"/>
      <c r="AW407" s="103"/>
      <c r="AX407" s="24" t="s">
        <v>816</v>
      </c>
      <c r="AY407" s="17" t="s">
        <v>278</v>
      </c>
      <c r="AZ407" s="10" t="s">
        <v>2047</v>
      </c>
      <c r="BA407" s="103"/>
      <c r="BB407" s="104">
        <v>0</v>
      </c>
      <c r="BC407" s="16" t="s">
        <v>1808</v>
      </c>
      <c r="BD407" s="16" t="s">
        <v>2010</v>
      </c>
      <c r="BE407" s="103"/>
      <c r="BF407" s="16" t="s">
        <v>445</v>
      </c>
      <c r="BG407" s="16" t="s">
        <v>445</v>
      </c>
      <c r="BH407" s="16" t="s">
        <v>446</v>
      </c>
      <c r="BI407" s="16" t="s">
        <v>1570</v>
      </c>
      <c r="BJ407" s="16" t="s">
        <v>1569</v>
      </c>
      <c r="BK407" s="16">
        <v>0</v>
      </c>
      <c r="BL407" s="16"/>
      <c r="BM407" s="12">
        <v>740360</v>
      </c>
      <c r="BN407" s="18">
        <v>5510410001</v>
      </c>
    </row>
    <row r="408" spans="1:66" ht="178.5">
      <c r="A408" s="18">
        <v>395</v>
      </c>
      <c r="B408" s="105">
        <v>43817</v>
      </c>
      <c r="C408" s="16" t="s">
        <v>1295</v>
      </c>
      <c r="D408" s="16" t="s">
        <v>1295</v>
      </c>
      <c r="E408" s="91" t="s">
        <v>1741</v>
      </c>
      <c r="F408" s="16" t="s">
        <v>1960</v>
      </c>
      <c r="G408" s="17" t="s">
        <v>1973</v>
      </c>
      <c r="H408" s="12" t="s">
        <v>1781</v>
      </c>
      <c r="I408" s="12">
        <v>100</v>
      </c>
      <c r="J408" s="19">
        <f t="shared" si="26"/>
        <v>39.99999999999999</v>
      </c>
      <c r="K408" s="20">
        <v>44.8</v>
      </c>
      <c r="L408" s="140">
        <f t="shared" si="25"/>
        <v>3999.999999999999</v>
      </c>
      <c r="M408" s="103"/>
      <c r="N408" s="144">
        <f t="shared" si="27"/>
        <v>4479.999999999999</v>
      </c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6">
        <v>100</v>
      </c>
      <c r="AQ408" s="16">
        <v>4480</v>
      </c>
      <c r="AR408" s="103"/>
      <c r="AS408" s="103"/>
      <c r="AT408" s="103"/>
      <c r="AU408" s="103"/>
      <c r="AV408" s="103"/>
      <c r="AW408" s="103"/>
      <c r="AX408" s="24" t="s">
        <v>816</v>
      </c>
      <c r="AY408" s="17" t="s">
        <v>278</v>
      </c>
      <c r="AZ408" s="10" t="s">
        <v>2047</v>
      </c>
      <c r="BA408" s="103"/>
      <c r="BB408" s="104">
        <v>0</v>
      </c>
      <c r="BC408" s="16" t="s">
        <v>1808</v>
      </c>
      <c r="BD408" s="16" t="s">
        <v>2010</v>
      </c>
      <c r="BE408" s="103"/>
      <c r="BF408" s="16" t="s">
        <v>445</v>
      </c>
      <c r="BG408" s="16" t="s">
        <v>445</v>
      </c>
      <c r="BH408" s="16" t="s">
        <v>446</v>
      </c>
      <c r="BI408" s="16" t="s">
        <v>1570</v>
      </c>
      <c r="BJ408" s="16" t="s">
        <v>1569</v>
      </c>
      <c r="BK408" s="16">
        <v>0</v>
      </c>
      <c r="BL408" s="16"/>
      <c r="BM408" s="12">
        <v>740360</v>
      </c>
      <c r="BN408" s="18">
        <v>5510410001</v>
      </c>
    </row>
    <row r="409" spans="1:66" ht="63.75">
      <c r="A409" s="18">
        <v>396</v>
      </c>
      <c r="B409" s="102" t="s">
        <v>557</v>
      </c>
      <c r="C409" s="16" t="s">
        <v>1296</v>
      </c>
      <c r="D409" s="16" t="s">
        <v>1296</v>
      </c>
      <c r="E409" s="16" t="s">
        <v>1204</v>
      </c>
      <c r="F409" s="16" t="s">
        <v>1120</v>
      </c>
      <c r="G409" s="17" t="s">
        <v>1973</v>
      </c>
      <c r="H409" s="12" t="s">
        <v>1781</v>
      </c>
      <c r="I409" s="12">
        <v>2</v>
      </c>
      <c r="J409" s="19">
        <f t="shared" si="26"/>
        <v>159.99999999999997</v>
      </c>
      <c r="K409" s="20">
        <v>179.2</v>
      </c>
      <c r="L409" s="140">
        <f t="shared" si="25"/>
        <v>319.99999999999994</v>
      </c>
      <c r="M409" s="103"/>
      <c r="N409" s="144">
        <f t="shared" si="27"/>
        <v>358.4</v>
      </c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6">
        <v>2</v>
      </c>
      <c r="AQ409" s="23">
        <v>358.4</v>
      </c>
      <c r="AR409" s="103"/>
      <c r="AS409" s="103"/>
      <c r="AT409" s="103"/>
      <c r="AU409" s="103"/>
      <c r="AV409" s="103"/>
      <c r="AW409" s="103"/>
      <c r="AX409" s="24" t="s">
        <v>816</v>
      </c>
      <c r="AY409" s="17" t="s">
        <v>278</v>
      </c>
      <c r="AZ409" s="10" t="s">
        <v>2047</v>
      </c>
      <c r="BA409" s="103"/>
      <c r="BB409" s="104">
        <v>0</v>
      </c>
      <c r="BC409" s="16" t="s">
        <v>1808</v>
      </c>
      <c r="BD409" s="16" t="s">
        <v>2010</v>
      </c>
      <c r="BE409" s="103"/>
      <c r="BF409" s="16" t="s">
        <v>445</v>
      </c>
      <c r="BG409" s="16" t="s">
        <v>445</v>
      </c>
      <c r="BH409" s="16" t="s">
        <v>446</v>
      </c>
      <c r="BI409" s="16" t="s">
        <v>1570</v>
      </c>
      <c r="BJ409" s="16" t="s">
        <v>1569</v>
      </c>
      <c r="BK409" s="16">
        <v>0</v>
      </c>
      <c r="BL409" s="16"/>
      <c r="BM409" s="12">
        <v>740360</v>
      </c>
      <c r="BN409" s="18">
        <v>5510410001</v>
      </c>
    </row>
    <row r="410" spans="1:66" ht="63.75">
      <c r="A410" s="18">
        <v>397</v>
      </c>
      <c r="B410" s="102" t="s">
        <v>558</v>
      </c>
      <c r="C410" s="16" t="s">
        <v>1297</v>
      </c>
      <c r="D410" s="16" t="s">
        <v>1297</v>
      </c>
      <c r="E410" s="16" t="s">
        <v>956</v>
      </c>
      <c r="F410" s="16" t="s">
        <v>1961</v>
      </c>
      <c r="G410" s="17" t="s">
        <v>1973</v>
      </c>
      <c r="H410" s="12" t="s">
        <v>1781</v>
      </c>
      <c r="I410" s="12">
        <v>200</v>
      </c>
      <c r="J410" s="22">
        <f t="shared" si="26"/>
        <v>70.14285714285714</v>
      </c>
      <c r="K410" s="20">
        <v>78.56</v>
      </c>
      <c r="L410" s="144">
        <f t="shared" si="25"/>
        <v>14028.571428571428</v>
      </c>
      <c r="M410" s="103"/>
      <c r="N410" s="144">
        <f t="shared" si="27"/>
        <v>15712</v>
      </c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6">
        <v>200</v>
      </c>
      <c r="AQ410" s="23">
        <v>15711.4</v>
      </c>
      <c r="AR410" s="103"/>
      <c r="AS410" s="103"/>
      <c r="AT410" s="103"/>
      <c r="AU410" s="103"/>
      <c r="AV410" s="103"/>
      <c r="AW410" s="103"/>
      <c r="AX410" s="24" t="s">
        <v>816</v>
      </c>
      <c r="AY410" s="17" t="s">
        <v>278</v>
      </c>
      <c r="AZ410" s="10" t="s">
        <v>2047</v>
      </c>
      <c r="BA410" s="103"/>
      <c r="BB410" s="104">
        <v>0</v>
      </c>
      <c r="BC410" s="16" t="s">
        <v>1808</v>
      </c>
      <c r="BD410" s="16" t="s">
        <v>2010</v>
      </c>
      <c r="BE410" s="103"/>
      <c r="BF410" s="16" t="s">
        <v>445</v>
      </c>
      <c r="BG410" s="16" t="s">
        <v>445</v>
      </c>
      <c r="BH410" s="16" t="s">
        <v>446</v>
      </c>
      <c r="BI410" s="16" t="s">
        <v>1570</v>
      </c>
      <c r="BJ410" s="16" t="s">
        <v>1569</v>
      </c>
      <c r="BK410" s="16">
        <v>0</v>
      </c>
      <c r="BL410" s="16"/>
      <c r="BM410" s="12">
        <v>740360</v>
      </c>
      <c r="BN410" s="18">
        <v>5510410001</v>
      </c>
    </row>
    <row r="411" spans="1:66" ht="87.75" customHeight="1">
      <c r="A411" s="18">
        <v>398</v>
      </c>
      <c r="B411" s="102" t="s">
        <v>555</v>
      </c>
      <c r="C411" s="16" t="s">
        <v>1298</v>
      </c>
      <c r="D411" s="16" t="s">
        <v>1298</v>
      </c>
      <c r="E411" s="16" t="s">
        <v>682</v>
      </c>
      <c r="F411" s="16" t="s">
        <v>1962</v>
      </c>
      <c r="G411" s="17" t="s">
        <v>1973</v>
      </c>
      <c r="H411" s="12" t="s">
        <v>1781</v>
      </c>
      <c r="I411" s="12">
        <v>80</v>
      </c>
      <c r="J411" s="19">
        <f t="shared" si="26"/>
        <v>92</v>
      </c>
      <c r="K411" s="20">
        <v>103.04</v>
      </c>
      <c r="L411" s="140">
        <f t="shared" si="25"/>
        <v>7360</v>
      </c>
      <c r="M411" s="103"/>
      <c r="N411" s="144">
        <f t="shared" si="27"/>
        <v>8243.2</v>
      </c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6">
        <v>80</v>
      </c>
      <c r="AQ411" s="23">
        <v>8243.2</v>
      </c>
      <c r="AR411" s="103"/>
      <c r="AS411" s="103"/>
      <c r="AT411" s="103"/>
      <c r="AU411" s="103"/>
      <c r="AV411" s="103"/>
      <c r="AW411" s="103"/>
      <c r="AX411" s="24" t="s">
        <v>816</v>
      </c>
      <c r="AY411" s="17" t="s">
        <v>278</v>
      </c>
      <c r="AZ411" s="10" t="s">
        <v>2047</v>
      </c>
      <c r="BA411" s="103"/>
      <c r="BB411" s="104">
        <v>0</v>
      </c>
      <c r="BC411" s="16" t="s">
        <v>1808</v>
      </c>
      <c r="BD411" s="16" t="s">
        <v>2010</v>
      </c>
      <c r="BE411" s="103"/>
      <c r="BF411" s="16" t="s">
        <v>445</v>
      </c>
      <c r="BG411" s="16" t="s">
        <v>445</v>
      </c>
      <c r="BH411" s="16" t="s">
        <v>446</v>
      </c>
      <c r="BI411" s="16" t="s">
        <v>1570</v>
      </c>
      <c r="BJ411" s="16" t="s">
        <v>1569</v>
      </c>
      <c r="BK411" s="16">
        <v>0</v>
      </c>
      <c r="BL411" s="16"/>
      <c r="BM411" s="12">
        <v>740360</v>
      </c>
      <c r="BN411" s="18">
        <v>5510410001</v>
      </c>
    </row>
    <row r="412" spans="1:66" ht="63.75">
      <c r="A412" s="18">
        <v>399</v>
      </c>
      <c r="B412" s="102" t="s">
        <v>555</v>
      </c>
      <c r="C412" s="16" t="s">
        <v>1299</v>
      </c>
      <c r="D412" s="16" t="s">
        <v>1299</v>
      </c>
      <c r="E412" s="16" t="s">
        <v>683</v>
      </c>
      <c r="F412" s="16" t="s">
        <v>1963</v>
      </c>
      <c r="G412" s="17" t="s">
        <v>1973</v>
      </c>
      <c r="H412" s="12" t="s">
        <v>1781</v>
      </c>
      <c r="I412" s="12">
        <v>10</v>
      </c>
      <c r="J412" s="19">
        <f t="shared" si="26"/>
        <v>74.99999999999999</v>
      </c>
      <c r="K412" s="20">
        <v>84</v>
      </c>
      <c r="L412" s="140">
        <f t="shared" si="25"/>
        <v>749.9999999999999</v>
      </c>
      <c r="M412" s="103"/>
      <c r="N412" s="144">
        <f t="shared" si="27"/>
        <v>840</v>
      </c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6">
        <v>10</v>
      </c>
      <c r="AQ412" s="16">
        <v>840</v>
      </c>
      <c r="AR412" s="103"/>
      <c r="AS412" s="103"/>
      <c r="AT412" s="103"/>
      <c r="AU412" s="103"/>
      <c r="AV412" s="103"/>
      <c r="AW412" s="103"/>
      <c r="AX412" s="24" t="s">
        <v>816</v>
      </c>
      <c r="AY412" s="17" t="s">
        <v>278</v>
      </c>
      <c r="AZ412" s="10" t="s">
        <v>2047</v>
      </c>
      <c r="BA412" s="103"/>
      <c r="BB412" s="104">
        <v>0</v>
      </c>
      <c r="BC412" s="16" t="s">
        <v>1807</v>
      </c>
      <c r="BD412" s="16" t="s">
        <v>2010</v>
      </c>
      <c r="BE412" s="103"/>
      <c r="BF412" s="16" t="s">
        <v>445</v>
      </c>
      <c r="BG412" s="16" t="s">
        <v>445</v>
      </c>
      <c r="BH412" s="16" t="s">
        <v>446</v>
      </c>
      <c r="BI412" s="16" t="s">
        <v>1570</v>
      </c>
      <c r="BJ412" s="16" t="s">
        <v>1569</v>
      </c>
      <c r="BK412" s="16">
        <v>0</v>
      </c>
      <c r="BL412" s="16"/>
      <c r="BM412" s="12">
        <v>740360</v>
      </c>
      <c r="BN412" s="18">
        <v>5510410001</v>
      </c>
    </row>
    <row r="413" spans="1:66" ht="63.75">
      <c r="A413" s="18">
        <v>400</v>
      </c>
      <c r="B413" s="102" t="s">
        <v>556</v>
      </c>
      <c r="C413" s="16" t="s">
        <v>1300</v>
      </c>
      <c r="D413" s="16" t="s">
        <v>1300</v>
      </c>
      <c r="E413" s="16" t="s">
        <v>1203</v>
      </c>
      <c r="F413" s="16" t="s">
        <v>1119</v>
      </c>
      <c r="G413" s="17" t="s">
        <v>1973</v>
      </c>
      <c r="H413" s="12" t="s">
        <v>1781</v>
      </c>
      <c r="I413" s="12">
        <v>50</v>
      </c>
      <c r="J413" s="19">
        <f t="shared" si="26"/>
        <v>319.99999999999994</v>
      </c>
      <c r="K413" s="20">
        <v>358.4</v>
      </c>
      <c r="L413" s="140">
        <f t="shared" si="25"/>
        <v>15999.999999999996</v>
      </c>
      <c r="M413" s="103"/>
      <c r="N413" s="144">
        <f t="shared" si="27"/>
        <v>17919.999999999996</v>
      </c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6">
        <v>50</v>
      </c>
      <c r="AQ413" s="16">
        <v>17920</v>
      </c>
      <c r="AR413" s="103"/>
      <c r="AS413" s="103"/>
      <c r="AT413" s="103"/>
      <c r="AU413" s="103"/>
      <c r="AV413" s="103"/>
      <c r="AW413" s="103"/>
      <c r="AX413" s="24" t="s">
        <v>816</v>
      </c>
      <c r="AY413" s="17" t="s">
        <v>278</v>
      </c>
      <c r="AZ413" s="10" t="s">
        <v>2047</v>
      </c>
      <c r="BA413" s="103"/>
      <c r="BB413" s="104">
        <v>0</v>
      </c>
      <c r="BC413" s="16" t="s">
        <v>1807</v>
      </c>
      <c r="BD413" s="16" t="s">
        <v>2010</v>
      </c>
      <c r="BE413" s="103"/>
      <c r="BF413" s="16" t="s">
        <v>445</v>
      </c>
      <c r="BG413" s="16" t="s">
        <v>445</v>
      </c>
      <c r="BH413" s="16" t="s">
        <v>446</v>
      </c>
      <c r="BI413" s="16" t="s">
        <v>1570</v>
      </c>
      <c r="BJ413" s="16" t="s">
        <v>1569</v>
      </c>
      <c r="BK413" s="16">
        <v>0</v>
      </c>
      <c r="BL413" s="16"/>
      <c r="BM413" s="12">
        <v>740360</v>
      </c>
      <c r="BN413" s="18">
        <v>5510410001</v>
      </c>
    </row>
    <row r="414" spans="1:66" ht="63.75">
      <c r="A414" s="18">
        <v>401</v>
      </c>
      <c r="B414" s="102" t="s">
        <v>551</v>
      </c>
      <c r="C414" s="16" t="s">
        <v>1301</v>
      </c>
      <c r="D414" s="16" t="s">
        <v>1301</v>
      </c>
      <c r="E414" s="16" t="s">
        <v>1205</v>
      </c>
      <c r="F414" s="16" t="s">
        <v>1121</v>
      </c>
      <c r="G414" s="17" t="s">
        <v>1973</v>
      </c>
      <c r="H414" s="12" t="s">
        <v>1781</v>
      </c>
      <c r="I414" s="12">
        <v>2</v>
      </c>
      <c r="J414" s="19">
        <f t="shared" si="26"/>
        <v>104.99999999999999</v>
      </c>
      <c r="K414" s="20">
        <v>117.6</v>
      </c>
      <c r="L414" s="140">
        <f t="shared" si="25"/>
        <v>209.99999999999997</v>
      </c>
      <c r="M414" s="103"/>
      <c r="N414" s="144">
        <f t="shared" si="27"/>
        <v>235.2</v>
      </c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6">
        <v>2</v>
      </c>
      <c r="AQ414" s="23">
        <v>235.2</v>
      </c>
      <c r="AR414" s="103"/>
      <c r="AS414" s="103"/>
      <c r="AT414" s="103"/>
      <c r="AU414" s="103"/>
      <c r="AV414" s="103"/>
      <c r="AW414" s="103"/>
      <c r="AX414" s="24" t="s">
        <v>816</v>
      </c>
      <c r="AY414" s="17" t="s">
        <v>278</v>
      </c>
      <c r="AZ414" s="10" t="s">
        <v>2047</v>
      </c>
      <c r="BA414" s="103"/>
      <c r="BB414" s="104">
        <v>0</v>
      </c>
      <c r="BC414" s="16" t="s">
        <v>1807</v>
      </c>
      <c r="BD414" s="16" t="s">
        <v>2010</v>
      </c>
      <c r="BE414" s="103"/>
      <c r="BF414" s="16" t="s">
        <v>445</v>
      </c>
      <c r="BG414" s="16" t="s">
        <v>445</v>
      </c>
      <c r="BH414" s="16" t="s">
        <v>446</v>
      </c>
      <c r="BI414" s="16" t="s">
        <v>1570</v>
      </c>
      <c r="BJ414" s="16" t="s">
        <v>1569</v>
      </c>
      <c r="BK414" s="16">
        <v>0</v>
      </c>
      <c r="BL414" s="16"/>
      <c r="BM414" s="12">
        <v>740360</v>
      </c>
      <c r="BN414" s="18">
        <v>5510410001</v>
      </c>
    </row>
    <row r="415" spans="1:66" ht="127.5">
      <c r="A415" s="18">
        <v>402</v>
      </c>
      <c r="B415" s="102" t="s">
        <v>555</v>
      </c>
      <c r="C415" s="16" t="s">
        <v>1544</v>
      </c>
      <c r="D415" s="16" t="s">
        <v>1302</v>
      </c>
      <c r="E415" s="16" t="s">
        <v>1327</v>
      </c>
      <c r="F415" s="16" t="s">
        <v>1964</v>
      </c>
      <c r="G415" s="17" t="s">
        <v>1973</v>
      </c>
      <c r="H415" s="12" t="s">
        <v>1781</v>
      </c>
      <c r="I415" s="12">
        <v>40</v>
      </c>
      <c r="J415" s="19">
        <f t="shared" si="26"/>
        <v>347.99999999999994</v>
      </c>
      <c r="K415" s="20">
        <v>389.76</v>
      </c>
      <c r="L415" s="140">
        <f aca="true" t="shared" si="28" ref="L415:L478">I415*J415</f>
        <v>13919.999999999998</v>
      </c>
      <c r="M415" s="103"/>
      <c r="N415" s="144">
        <f t="shared" si="27"/>
        <v>15590.4</v>
      </c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6">
        <v>40</v>
      </c>
      <c r="AQ415" s="23">
        <v>15590.4</v>
      </c>
      <c r="AR415" s="103"/>
      <c r="AS415" s="103"/>
      <c r="AT415" s="103"/>
      <c r="AU415" s="103"/>
      <c r="AV415" s="103"/>
      <c r="AW415" s="103"/>
      <c r="AX415" s="24" t="s">
        <v>816</v>
      </c>
      <c r="AY415" s="17" t="s">
        <v>278</v>
      </c>
      <c r="AZ415" s="10" t="s">
        <v>2047</v>
      </c>
      <c r="BA415" s="103"/>
      <c r="BB415" s="104">
        <v>0</v>
      </c>
      <c r="BC415" s="16" t="s">
        <v>1807</v>
      </c>
      <c r="BD415" s="16" t="s">
        <v>2010</v>
      </c>
      <c r="BE415" s="103"/>
      <c r="BF415" s="16" t="s">
        <v>445</v>
      </c>
      <c r="BG415" s="16" t="s">
        <v>445</v>
      </c>
      <c r="BH415" s="16" t="s">
        <v>446</v>
      </c>
      <c r="BI415" s="16" t="s">
        <v>1570</v>
      </c>
      <c r="BJ415" s="16" t="s">
        <v>1569</v>
      </c>
      <c r="BK415" s="16">
        <v>0</v>
      </c>
      <c r="BL415" s="16"/>
      <c r="BM415" s="12">
        <v>740360</v>
      </c>
      <c r="BN415" s="18">
        <v>5510410001</v>
      </c>
    </row>
    <row r="416" spans="1:66" ht="76.5">
      <c r="A416" s="18">
        <v>403</v>
      </c>
      <c r="B416" s="102" t="s">
        <v>555</v>
      </c>
      <c r="C416" s="16" t="s">
        <v>1545</v>
      </c>
      <c r="D416" s="16" t="s">
        <v>1303</v>
      </c>
      <c r="E416" s="16" t="s">
        <v>1328</v>
      </c>
      <c r="F416" s="16" t="s">
        <v>795</v>
      </c>
      <c r="G416" s="17" t="s">
        <v>1973</v>
      </c>
      <c r="H416" s="12" t="s">
        <v>1781</v>
      </c>
      <c r="I416" s="12">
        <v>50</v>
      </c>
      <c r="J416" s="19">
        <f t="shared" si="26"/>
        <v>79.99999999999999</v>
      </c>
      <c r="K416" s="20">
        <v>89.6</v>
      </c>
      <c r="L416" s="140">
        <f t="shared" si="28"/>
        <v>3999.999999999999</v>
      </c>
      <c r="M416" s="103"/>
      <c r="N416" s="144">
        <f t="shared" si="27"/>
        <v>4479.999999999999</v>
      </c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6">
        <v>50</v>
      </c>
      <c r="AQ416" s="16">
        <v>4480</v>
      </c>
      <c r="AR416" s="103"/>
      <c r="AS416" s="103"/>
      <c r="AT416" s="103"/>
      <c r="AU416" s="103"/>
      <c r="AV416" s="103"/>
      <c r="AW416" s="103"/>
      <c r="AX416" s="24" t="s">
        <v>816</v>
      </c>
      <c r="AY416" s="17" t="s">
        <v>278</v>
      </c>
      <c r="AZ416" s="10" t="s">
        <v>2047</v>
      </c>
      <c r="BA416" s="103"/>
      <c r="BB416" s="104">
        <v>0</v>
      </c>
      <c r="BC416" s="16" t="s">
        <v>1807</v>
      </c>
      <c r="BD416" s="16" t="s">
        <v>2010</v>
      </c>
      <c r="BE416" s="103"/>
      <c r="BF416" s="16" t="s">
        <v>445</v>
      </c>
      <c r="BG416" s="16" t="s">
        <v>445</v>
      </c>
      <c r="BH416" s="16" t="s">
        <v>446</v>
      </c>
      <c r="BI416" s="16" t="s">
        <v>1570</v>
      </c>
      <c r="BJ416" s="16" t="s">
        <v>1569</v>
      </c>
      <c r="BK416" s="16">
        <v>0</v>
      </c>
      <c r="BL416" s="16"/>
      <c r="BM416" s="12">
        <v>740360</v>
      </c>
      <c r="BN416" s="18">
        <v>5510410001</v>
      </c>
    </row>
    <row r="417" spans="1:66" ht="76.5">
      <c r="A417" s="18">
        <v>404</v>
      </c>
      <c r="B417" s="102" t="s">
        <v>555</v>
      </c>
      <c r="C417" s="16" t="s">
        <v>1546</v>
      </c>
      <c r="D417" s="16" t="s">
        <v>1304</v>
      </c>
      <c r="E417" s="16" t="s">
        <v>1328</v>
      </c>
      <c r="F417" s="16" t="s">
        <v>795</v>
      </c>
      <c r="G417" s="17" t="s">
        <v>1973</v>
      </c>
      <c r="H417" s="12" t="s">
        <v>1781</v>
      </c>
      <c r="I417" s="12">
        <v>25</v>
      </c>
      <c r="J417" s="19">
        <f t="shared" si="26"/>
        <v>99.99999999999999</v>
      </c>
      <c r="K417" s="20">
        <v>112</v>
      </c>
      <c r="L417" s="140">
        <f t="shared" si="28"/>
        <v>2499.9999999999995</v>
      </c>
      <c r="M417" s="103"/>
      <c r="N417" s="144">
        <f t="shared" si="27"/>
        <v>2799.9999999999995</v>
      </c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6">
        <v>25</v>
      </c>
      <c r="AQ417" s="16">
        <v>2800</v>
      </c>
      <c r="AR417" s="103"/>
      <c r="AS417" s="103"/>
      <c r="AT417" s="103"/>
      <c r="AU417" s="103"/>
      <c r="AV417" s="103"/>
      <c r="AW417" s="103"/>
      <c r="AX417" s="24" t="s">
        <v>816</v>
      </c>
      <c r="AY417" s="17" t="s">
        <v>278</v>
      </c>
      <c r="AZ417" s="10" t="s">
        <v>2047</v>
      </c>
      <c r="BA417" s="103"/>
      <c r="BB417" s="104">
        <v>0</v>
      </c>
      <c r="BC417" s="16" t="s">
        <v>1807</v>
      </c>
      <c r="BD417" s="16" t="s">
        <v>2010</v>
      </c>
      <c r="BE417" s="103"/>
      <c r="BF417" s="16" t="s">
        <v>445</v>
      </c>
      <c r="BG417" s="16" t="s">
        <v>445</v>
      </c>
      <c r="BH417" s="16" t="s">
        <v>446</v>
      </c>
      <c r="BI417" s="16" t="s">
        <v>1570</v>
      </c>
      <c r="BJ417" s="16" t="s">
        <v>1569</v>
      </c>
      <c r="BK417" s="16">
        <v>0</v>
      </c>
      <c r="BL417" s="16"/>
      <c r="BM417" s="12">
        <v>740360</v>
      </c>
      <c r="BN417" s="18">
        <v>5510410001</v>
      </c>
    </row>
    <row r="418" spans="1:66" ht="76.5">
      <c r="A418" s="18">
        <v>405</v>
      </c>
      <c r="B418" s="102" t="s">
        <v>554</v>
      </c>
      <c r="C418" s="16" t="s">
        <v>1547</v>
      </c>
      <c r="D418" s="16" t="s">
        <v>1305</v>
      </c>
      <c r="E418" s="16" t="s">
        <v>1328</v>
      </c>
      <c r="F418" s="16" t="s">
        <v>795</v>
      </c>
      <c r="G418" s="17" t="s">
        <v>1973</v>
      </c>
      <c r="H418" s="12" t="s">
        <v>1781</v>
      </c>
      <c r="I418" s="12">
        <v>25</v>
      </c>
      <c r="J418" s="19">
        <f t="shared" si="26"/>
        <v>30</v>
      </c>
      <c r="K418" s="20">
        <v>33.6</v>
      </c>
      <c r="L418" s="140">
        <f t="shared" si="28"/>
        <v>750</v>
      </c>
      <c r="M418" s="103"/>
      <c r="N418" s="144">
        <f t="shared" si="27"/>
        <v>840.0000000000001</v>
      </c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6">
        <v>25</v>
      </c>
      <c r="AQ418" s="16">
        <v>840</v>
      </c>
      <c r="AR418" s="103"/>
      <c r="AS418" s="103"/>
      <c r="AT418" s="103"/>
      <c r="AU418" s="103"/>
      <c r="AV418" s="103"/>
      <c r="AW418" s="103"/>
      <c r="AX418" s="24" t="s">
        <v>816</v>
      </c>
      <c r="AY418" s="17" t="s">
        <v>278</v>
      </c>
      <c r="AZ418" s="10" t="s">
        <v>2047</v>
      </c>
      <c r="BA418" s="103"/>
      <c r="BB418" s="104">
        <v>0</v>
      </c>
      <c r="BC418" s="16" t="s">
        <v>1807</v>
      </c>
      <c r="BD418" s="16" t="s">
        <v>2010</v>
      </c>
      <c r="BE418" s="103"/>
      <c r="BF418" s="16" t="s">
        <v>445</v>
      </c>
      <c r="BG418" s="16" t="s">
        <v>445</v>
      </c>
      <c r="BH418" s="16" t="s">
        <v>446</v>
      </c>
      <c r="BI418" s="16" t="s">
        <v>1570</v>
      </c>
      <c r="BJ418" s="16" t="s">
        <v>1569</v>
      </c>
      <c r="BK418" s="16">
        <v>0</v>
      </c>
      <c r="BL418" s="16"/>
      <c r="BM418" s="12">
        <v>740360</v>
      </c>
      <c r="BN418" s="18">
        <v>5510410001</v>
      </c>
    </row>
    <row r="419" spans="1:66" ht="63.75">
      <c r="A419" s="18">
        <v>406</v>
      </c>
      <c r="B419" s="102" t="s">
        <v>550</v>
      </c>
      <c r="C419" s="16" t="s">
        <v>1548</v>
      </c>
      <c r="D419" s="16" t="s">
        <v>1306</v>
      </c>
      <c r="E419" s="16" t="s">
        <v>58</v>
      </c>
      <c r="F419" s="16" t="s">
        <v>796</v>
      </c>
      <c r="G419" s="17" t="s">
        <v>1973</v>
      </c>
      <c r="H419" s="12" t="s">
        <v>1781</v>
      </c>
      <c r="I419" s="12">
        <v>25</v>
      </c>
      <c r="J419" s="19">
        <f t="shared" si="26"/>
        <v>9.999999999999998</v>
      </c>
      <c r="K419" s="20">
        <v>11.2</v>
      </c>
      <c r="L419" s="140">
        <f t="shared" si="28"/>
        <v>249.99999999999994</v>
      </c>
      <c r="M419" s="103"/>
      <c r="N419" s="144">
        <f t="shared" si="27"/>
        <v>279.99999999999994</v>
      </c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6">
        <v>25</v>
      </c>
      <c r="AQ419" s="16">
        <v>280</v>
      </c>
      <c r="AR419" s="103"/>
      <c r="AS419" s="103"/>
      <c r="AT419" s="103"/>
      <c r="AU419" s="103"/>
      <c r="AV419" s="103"/>
      <c r="AW419" s="103"/>
      <c r="AX419" s="24" t="s">
        <v>816</v>
      </c>
      <c r="AY419" s="17" t="s">
        <v>278</v>
      </c>
      <c r="AZ419" s="10" t="s">
        <v>2047</v>
      </c>
      <c r="BA419" s="103"/>
      <c r="BB419" s="104">
        <v>0</v>
      </c>
      <c r="BC419" s="16" t="s">
        <v>1807</v>
      </c>
      <c r="BD419" s="16" t="s">
        <v>2010</v>
      </c>
      <c r="BE419" s="103"/>
      <c r="BF419" s="16" t="s">
        <v>445</v>
      </c>
      <c r="BG419" s="16" t="s">
        <v>445</v>
      </c>
      <c r="BH419" s="16" t="s">
        <v>446</v>
      </c>
      <c r="BI419" s="16" t="s">
        <v>1570</v>
      </c>
      <c r="BJ419" s="16" t="s">
        <v>1569</v>
      </c>
      <c r="BK419" s="16">
        <v>0</v>
      </c>
      <c r="BL419" s="16"/>
      <c r="BM419" s="12">
        <v>740360</v>
      </c>
      <c r="BN419" s="18">
        <v>5510410001</v>
      </c>
    </row>
    <row r="420" spans="1:66" ht="63.75">
      <c r="A420" s="18">
        <v>407</v>
      </c>
      <c r="B420" s="102" t="s">
        <v>553</v>
      </c>
      <c r="C420" s="16" t="s">
        <v>1549</v>
      </c>
      <c r="D420" s="16" t="s">
        <v>1307</v>
      </c>
      <c r="E420" s="16" t="s">
        <v>59</v>
      </c>
      <c r="F420" s="16" t="s">
        <v>797</v>
      </c>
      <c r="G420" s="17" t="s">
        <v>1973</v>
      </c>
      <c r="H420" s="12" t="s">
        <v>1781</v>
      </c>
      <c r="I420" s="12">
        <v>10</v>
      </c>
      <c r="J420" s="19">
        <f t="shared" si="26"/>
        <v>120</v>
      </c>
      <c r="K420" s="20">
        <v>134.4</v>
      </c>
      <c r="L420" s="140">
        <f t="shared" si="28"/>
        <v>1200</v>
      </c>
      <c r="M420" s="103"/>
      <c r="N420" s="144">
        <f t="shared" si="27"/>
        <v>1344.0000000000002</v>
      </c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6">
        <v>10</v>
      </c>
      <c r="AQ420" s="16">
        <v>1344</v>
      </c>
      <c r="AR420" s="103"/>
      <c r="AS420" s="103"/>
      <c r="AT420" s="103"/>
      <c r="AU420" s="103"/>
      <c r="AV420" s="103"/>
      <c r="AW420" s="103"/>
      <c r="AX420" s="24" t="s">
        <v>816</v>
      </c>
      <c r="AY420" s="17" t="s">
        <v>278</v>
      </c>
      <c r="AZ420" s="10" t="s">
        <v>2047</v>
      </c>
      <c r="BA420" s="103"/>
      <c r="BB420" s="104">
        <v>0</v>
      </c>
      <c r="BC420" s="16" t="s">
        <v>1807</v>
      </c>
      <c r="BD420" s="16" t="s">
        <v>2010</v>
      </c>
      <c r="BE420" s="103"/>
      <c r="BF420" s="16" t="s">
        <v>445</v>
      </c>
      <c r="BG420" s="16" t="s">
        <v>445</v>
      </c>
      <c r="BH420" s="16" t="s">
        <v>446</v>
      </c>
      <c r="BI420" s="16" t="s">
        <v>1570</v>
      </c>
      <c r="BJ420" s="16" t="s">
        <v>1569</v>
      </c>
      <c r="BK420" s="16">
        <v>0</v>
      </c>
      <c r="BL420" s="16"/>
      <c r="BM420" s="12">
        <v>740360</v>
      </c>
      <c r="BN420" s="18">
        <v>5510410001</v>
      </c>
    </row>
    <row r="421" spans="1:66" ht="63.75">
      <c r="A421" s="18">
        <v>408</v>
      </c>
      <c r="B421" s="102" t="s">
        <v>546</v>
      </c>
      <c r="C421" s="16" t="s">
        <v>1550</v>
      </c>
      <c r="D421" s="16" t="s">
        <v>1308</v>
      </c>
      <c r="E421" s="88" t="s">
        <v>1742</v>
      </c>
      <c r="F421" s="16" t="s">
        <v>1122</v>
      </c>
      <c r="G421" s="17" t="s">
        <v>1973</v>
      </c>
      <c r="H421" s="12" t="s">
        <v>1781</v>
      </c>
      <c r="I421" s="12">
        <v>2</v>
      </c>
      <c r="J421" s="19">
        <f t="shared" si="26"/>
        <v>145</v>
      </c>
      <c r="K421" s="20">
        <v>162.4</v>
      </c>
      <c r="L421" s="140">
        <f t="shared" si="28"/>
        <v>290</v>
      </c>
      <c r="M421" s="103"/>
      <c r="N421" s="144">
        <f t="shared" si="27"/>
        <v>324.8</v>
      </c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6">
        <v>2</v>
      </c>
      <c r="AQ421" s="23">
        <v>324.8</v>
      </c>
      <c r="AR421" s="103"/>
      <c r="AS421" s="103"/>
      <c r="AT421" s="103"/>
      <c r="AU421" s="103"/>
      <c r="AV421" s="103"/>
      <c r="AW421" s="103"/>
      <c r="AX421" s="24" t="s">
        <v>816</v>
      </c>
      <c r="AY421" s="17" t="s">
        <v>278</v>
      </c>
      <c r="AZ421" s="10" t="s">
        <v>2047</v>
      </c>
      <c r="BA421" s="103"/>
      <c r="BB421" s="104">
        <v>0</v>
      </c>
      <c r="BC421" s="16" t="s">
        <v>1807</v>
      </c>
      <c r="BD421" s="16" t="s">
        <v>2010</v>
      </c>
      <c r="BE421" s="103"/>
      <c r="BF421" s="16" t="s">
        <v>445</v>
      </c>
      <c r="BG421" s="16" t="s">
        <v>445</v>
      </c>
      <c r="BH421" s="16" t="s">
        <v>446</v>
      </c>
      <c r="BI421" s="16" t="s">
        <v>1570</v>
      </c>
      <c r="BJ421" s="16" t="s">
        <v>1569</v>
      </c>
      <c r="BK421" s="16">
        <v>0</v>
      </c>
      <c r="BL421" s="16"/>
      <c r="BM421" s="12">
        <v>740360</v>
      </c>
      <c r="BN421" s="18">
        <v>5510410001</v>
      </c>
    </row>
    <row r="422" spans="1:66" ht="244.5" customHeight="1">
      <c r="A422" s="18">
        <v>409</v>
      </c>
      <c r="B422" s="102" t="s">
        <v>546</v>
      </c>
      <c r="C422" s="16" t="s">
        <v>1551</v>
      </c>
      <c r="D422" s="16" t="s">
        <v>1309</v>
      </c>
      <c r="E422" s="16" t="s">
        <v>1206</v>
      </c>
      <c r="F422" s="16" t="s">
        <v>126</v>
      </c>
      <c r="G422" s="17" t="s">
        <v>1973</v>
      </c>
      <c r="H422" s="12" t="s">
        <v>1638</v>
      </c>
      <c r="I422" s="12">
        <v>4</v>
      </c>
      <c r="J422" s="19">
        <f t="shared" si="26"/>
        <v>1299.9999999999998</v>
      </c>
      <c r="K422" s="20">
        <v>1456</v>
      </c>
      <c r="L422" s="140">
        <f t="shared" si="28"/>
        <v>5199.999999999999</v>
      </c>
      <c r="M422" s="103"/>
      <c r="N422" s="144">
        <f t="shared" si="27"/>
        <v>5823.999999999999</v>
      </c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6">
        <v>4</v>
      </c>
      <c r="AQ422" s="16">
        <v>5824</v>
      </c>
      <c r="AR422" s="103"/>
      <c r="AS422" s="103"/>
      <c r="AT422" s="103"/>
      <c r="AU422" s="103"/>
      <c r="AV422" s="103"/>
      <c r="AW422" s="103"/>
      <c r="AX422" s="24" t="s">
        <v>816</v>
      </c>
      <c r="AY422" s="17" t="s">
        <v>278</v>
      </c>
      <c r="AZ422" s="10" t="s">
        <v>2047</v>
      </c>
      <c r="BA422" s="103"/>
      <c r="BB422" s="104">
        <v>0</v>
      </c>
      <c r="BC422" s="16" t="s">
        <v>1807</v>
      </c>
      <c r="BD422" s="16" t="s">
        <v>2010</v>
      </c>
      <c r="BE422" s="103"/>
      <c r="BF422" s="16" t="s">
        <v>445</v>
      </c>
      <c r="BG422" s="16" t="s">
        <v>445</v>
      </c>
      <c r="BH422" s="16" t="s">
        <v>446</v>
      </c>
      <c r="BI422" s="16" t="s">
        <v>1570</v>
      </c>
      <c r="BJ422" s="16" t="s">
        <v>1569</v>
      </c>
      <c r="BK422" s="16">
        <v>0</v>
      </c>
      <c r="BL422" s="16"/>
      <c r="BM422" s="12">
        <v>740360</v>
      </c>
      <c r="BN422" s="18">
        <v>5510410001</v>
      </c>
    </row>
    <row r="423" spans="1:66" ht="63.75">
      <c r="A423" s="18">
        <v>410</v>
      </c>
      <c r="B423" s="102" t="s">
        <v>546</v>
      </c>
      <c r="C423" s="16" t="s">
        <v>1552</v>
      </c>
      <c r="D423" s="16" t="s">
        <v>1310</v>
      </c>
      <c r="E423" s="88" t="s">
        <v>1743</v>
      </c>
      <c r="F423" s="16" t="s">
        <v>798</v>
      </c>
      <c r="G423" s="17" t="s">
        <v>1973</v>
      </c>
      <c r="H423" s="12" t="s">
        <v>1675</v>
      </c>
      <c r="I423" s="12">
        <v>15</v>
      </c>
      <c r="J423" s="19">
        <f t="shared" si="26"/>
        <v>271.99999999999994</v>
      </c>
      <c r="K423" s="20">
        <v>304.64</v>
      </c>
      <c r="L423" s="140">
        <f t="shared" si="28"/>
        <v>4079.999999999999</v>
      </c>
      <c r="M423" s="103"/>
      <c r="N423" s="144">
        <f t="shared" si="27"/>
        <v>4569.599999999999</v>
      </c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6">
        <v>15</v>
      </c>
      <c r="AQ423" s="23">
        <v>4569.6</v>
      </c>
      <c r="AR423" s="103"/>
      <c r="AS423" s="103"/>
      <c r="AT423" s="103"/>
      <c r="AU423" s="103"/>
      <c r="AV423" s="103"/>
      <c r="AW423" s="103"/>
      <c r="AX423" s="24" t="s">
        <v>816</v>
      </c>
      <c r="AY423" s="17" t="s">
        <v>278</v>
      </c>
      <c r="AZ423" s="10" t="s">
        <v>2047</v>
      </c>
      <c r="BA423" s="103"/>
      <c r="BB423" s="104">
        <v>0</v>
      </c>
      <c r="BC423" s="16" t="s">
        <v>1807</v>
      </c>
      <c r="BD423" s="16" t="s">
        <v>2010</v>
      </c>
      <c r="BE423" s="103"/>
      <c r="BF423" s="16" t="s">
        <v>445</v>
      </c>
      <c r="BG423" s="16" t="s">
        <v>445</v>
      </c>
      <c r="BH423" s="16" t="s">
        <v>446</v>
      </c>
      <c r="BI423" s="16" t="s">
        <v>1570</v>
      </c>
      <c r="BJ423" s="16" t="s">
        <v>1569</v>
      </c>
      <c r="BK423" s="16">
        <v>0</v>
      </c>
      <c r="BL423" s="16"/>
      <c r="BM423" s="12">
        <v>740360</v>
      </c>
      <c r="BN423" s="18">
        <v>5510410001</v>
      </c>
    </row>
    <row r="424" spans="1:66" ht="63.75">
      <c r="A424" s="18">
        <v>411</v>
      </c>
      <c r="B424" s="102" t="s">
        <v>558</v>
      </c>
      <c r="C424" s="16" t="s">
        <v>1311</v>
      </c>
      <c r="D424" s="16" t="s">
        <v>1311</v>
      </c>
      <c r="E424" s="16" t="s">
        <v>799</v>
      </c>
      <c r="F424" s="16" t="s">
        <v>799</v>
      </c>
      <c r="G424" s="17" t="s">
        <v>1973</v>
      </c>
      <c r="H424" s="12" t="s">
        <v>1781</v>
      </c>
      <c r="I424" s="12">
        <v>5</v>
      </c>
      <c r="J424" s="19">
        <f t="shared" si="26"/>
        <v>5080.36</v>
      </c>
      <c r="K424" s="20">
        <v>5690.0032</v>
      </c>
      <c r="L424" s="144">
        <f t="shared" si="28"/>
        <v>25401.8</v>
      </c>
      <c r="M424" s="103"/>
      <c r="N424" s="144">
        <f t="shared" si="27"/>
        <v>28450.016000000003</v>
      </c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6">
        <v>5</v>
      </c>
      <c r="AQ424" s="16">
        <v>28450</v>
      </c>
      <c r="AR424" s="103"/>
      <c r="AS424" s="103"/>
      <c r="AT424" s="103"/>
      <c r="AU424" s="103"/>
      <c r="AV424" s="103"/>
      <c r="AW424" s="103"/>
      <c r="AX424" s="24" t="s">
        <v>816</v>
      </c>
      <c r="AY424" s="17" t="s">
        <v>278</v>
      </c>
      <c r="AZ424" s="10" t="s">
        <v>2047</v>
      </c>
      <c r="BA424" s="103"/>
      <c r="BB424" s="104">
        <v>0</v>
      </c>
      <c r="BC424" s="16" t="s">
        <v>1807</v>
      </c>
      <c r="BD424" s="16" t="s">
        <v>2010</v>
      </c>
      <c r="BE424" s="103"/>
      <c r="BF424" s="16" t="s">
        <v>445</v>
      </c>
      <c r="BG424" s="16" t="s">
        <v>445</v>
      </c>
      <c r="BH424" s="16" t="s">
        <v>446</v>
      </c>
      <c r="BI424" s="16" t="s">
        <v>1570</v>
      </c>
      <c r="BJ424" s="16" t="s">
        <v>1569</v>
      </c>
      <c r="BK424" s="16">
        <v>0</v>
      </c>
      <c r="BL424" s="16"/>
      <c r="BM424" s="12">
        <v>740360</v>
      </c>
      <c r="BN424" s="18">
        <v>5510410001</v>
      </c>
    </row>
    <row r="425" spans="1:66" ht="89.25">
      <c r="A425" s="18">
        <v>412</v>
      </c>
      <c r="B425" s="102" t="s">
        <v>559</v>
      </c>
      <c r="C425" s="16" t="s">
        <v>1553</v>
      </c>
      <c r="D425" s="16" t="s">
        <v>1312</v>
      </c>
      <c r="E425" s="16" t="s">
        <v>238</v>
      </c>
      <c r="F425" s="16" t="s">
        <v>800</v>
      </c>
      <c r="G425" s="17" t="s">
        <v>1973</v>
      </c>
      <c r="H425" s="12" t="s">
        <v>1781</v>
      </c>
      <c r="I425" s="12">
        <v>3</v>
      </c>
      <c r="J425" s="19">
        <f t="shared" si="26"/>
        <v>379.30999999999995</v>
      </c>
      <c r="K425" s="20">
        <v>424.8272</v>
      </c>
      <c r="L425" s="144">
        <f t="shared" si="28"/>
        <v>1137.9299999999998</v>
      </c>
      <c r="M425" s="103"/>
      <c r="N425" s="144">
        <f t="shared" si="27"/>
        <v>1274.4815999999998</v>
      </c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6">
        <v>3</v>
      </c>
      <c r="AQ425" s="16">
        <v>1274.5</v>
      </c>
      <c r="AR425" s="103"/>
      <c r="AS425" s="103"/>
      <c r="AT425" s="103"/>
      <c r="AU425" s="103"/>
      <c r="AV425" s="103"/>
      <c r="AW425" s="103"/>
      <c r="AX425" s="24" t="s">
        <v>72</v>
      </c>
      <c r="AY425" s="17" t="s">
        <v>278</v>
      </c>
      <c r="AZ425" s="10" t="s">
        <v>2047</v>
      </c>
      <c r="BA425" s="103"/>
      <c r="BB425" s="104">
        <v>0</v>
      </c>
      <c r="BC425" s="16" t="s">
        <v>1807</v>
      </c>
      <c r="BD425" s="16" t="s">
        <v>921</v>
      </c>
      <c r="BE425" s="103"/>
      <c r="BF425" s="16" t="s">
        <v>445</v>
      </c>
      <c r="BG425" s="16" t="s">
        <v>445</v>
      </c>
      <c r="BH425" s="16" t="s">
        <v>446</v>
      </c>
      <c r="BI425" s="16" t="s">
        <v>1570</v>
      </c>
      <c r="BJ425" s="16" t="s">
        <v>1569</v>
      </c>
      <c r="BK425" s="16">
        <v>0</v>
      </c>
      <c r="BL425" s="16"/>
      <c r="BM425" s="12">
        <v>740360</v>
      </c>
      <c r="BN425" s="18">
        <v>5510410001</v>
      </c>
    </row>
    <row r="426" spans="1:66" ht="63.75">
      <c r="A426" s="18">
        <v>413</v>
      </c>
      <c r="B426" s="102" t="s">
        <v>559</v>
      </c>
      <c r="C426" s="16" t="s">
        <v>1313</v>
      </c>
      <c r="D426" s="16" t="s">
        <v>1313</v>
      </c>
      <c r="E426" s="88" t="s">
        <v>1744</v>
      </c>
      <c r="F426" s="16" t="s">
        <v>1123</v>
      </c>
      <c r="G426" s="17" t="s">
        <v>1973</v>
      </c>
      <c r="H426" s="12" t="s">
        <v>1781</v>
      </c>
      <c r="I426" s="12">
        <v>1</v>
      </c>
      <c r="J426" s="19">
        <f t="shared" si="26"/>
        <v>899.9999999999999</v>
      </c>
      <c r="K426" s="20">
        <v>1008</v>
      </c>
      <c r="L426" s="140">
        <f t="shared" si="28"/>
        <v>899.9999999999999</v>
      </c>
      <c r="M426" s="103"/>
      <c r="N426" s="144">
        <f t="shared" si="27"/>
        <v>1008</v>
      </c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6">
        <v>1</v>
      </c>
      <c r="AQ426" s="16">
        <v>1008</v>
      </c>
      <c r="AR426" s="103"/>
      <c r="AS426" s="103"/>
      <c r="AT426" s="103"/>
      <c r="AU426" s="103"/>
      <c r="AV426" s="103"/>
      <c r="AW426" s="103"/>
      <c r="AX426" s="24" t="s">
        <v>72</v>
      </c>
      <c r="AY426" s="17" t="s">
        <v>278</v>
      </c>
      <c r="AZ426" s="10" t="s">
        <v>2047</v>
      </c>
      <c r="BA426" s="103"/>
      <c r="BB426" s="104">
        <v>0</v>
      </c>
      <c r="BC426" s="16" t="s">
        <v>1807</v>
      </c>
      <c r="BD426" s="16" t="s">
        <v>921</v>
      </c>
      <c r="BE426" s="103"/>
      <c r="BF426" s="16" t="s">
        <v>445</v>
      </c>
      <c r="BG426" s="16" t="s">
        <v>445</v>
      </c>
      <c r="BH426" s="16" t="s">
        <v>446</v>
      </c>
      <c r="BI426" s="16" t="s">
        <v>1570</v>
      </c>
      <c r="BJ426" s="16" t="s">
        <v>1569</v>
      </c>
      <c r="BK426" s="16">
        <v>0</v>
      </c>
      <c r="BL426" s="16"/>
      <c r="BM426" s="12">
        <v>740360</v>
      </c>
      <c r="BN426" s="18">
        <v>5510410001</v>
      </c>
    </row>
    <row r="427" spans="1:66" ht="63.75">
      <c r="A427" s="18">
        <v>414</v>
      </c>
      <c r="B427" s="102" t="s">
        <v>559</v>
      </c>
      <c r="C427" s="16" t="s">
        <v>1314</v>
      </c>
      <c r="D427" s="16" t="s">
        <v>1314</v>
      </c>
      <c r="E427" s="88" t="s">
        <v>1745</v>
      </c>
      <c r="F427" s="16" t="s">
        <v>801</v>
      </c>
      <c r="G427" s="17" t="s">
        <v>1973</v>
      </c>
      <c r="H427" s="12" t="s">
        <v>1781</v>
      </c>
      <c r="I427" s="12">
        <v>1</v>
      </c>
      <c r="J427" s="19">
        <f t="shared" si="26"/>
        <v>240</v>
      </c>
      <c r="K427" s="20">
        <v>268.8</v>
      </c>
      <c r="L427" s="140">
        <f t="shared" si="28"/>
        <v>240</v>
      </c>
      <c r="M427" s="103"/>
      <c r="N427" s="144">
        <f t="shared" si="27"/>
        <v>268.8</v>
      </c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6">
        <v>1</v>
      </c>
      <c r="AQ427" s="23">
        <v>268.8</v>
      </c>
      <c r="AR427" s="103"/>
      <c r="AS427" s="103"/>
      <c r="AT427" s="103"/>
      <c r="AU427" s="103"/>
      <c r="AV427" s="103"/>
      <c r="AW427" s="103"/>
      <c r="AX427" s="24" t="s">
        <v>72</v>
      </c>
      <c r="AY427" s="17" t="s">
        <v>278</v>
      </c>
      <c r="AZ427" s="10" t="s">
        <v>2047</v>
      </c>
      <c r="BA427" s="103"/>
      <c r="BB427" s="104">
        <v>0</v>
      </c>
      <c r="BC427" s="16" t="s">
        <v>1807</v>
      </c>
      <c r="BD427" s="16" t="s">
        <v>921</v>
      </c>
      <c r="BE427" s="103"/>
      <c r="BF427" s="16" t="s">
        <v>445</v>
      </c>
      <c r="BG427" s="16" t="s">
        <v>445</v>
      </c>
      <c r="BH427" s="16" t="s">
        <v>446</v>
      </c>
      <c r="BI427" s="16" t="s">
        <v>1570</v>
      </c>
      <c r="BJ427" s="16" t="s">
        <v>1569</v>
      </c>
      <c r="BK427" s="16">
        <v>0</v>
      </c>
      <c r="BL427" s="16"/>
      <c r="BM427" s="12">
        <v>740360</v>
      </c>
      <c r="BN427" s="18">
        <v>5510410001</v>
      </c>
    </row>
    <row r="428" spans="1:66" ht="63.75">
      <c r="A428" s="18">
        <v>415</v>
      </c>
      <c r="B428" s="102" t="s">
        <v>559</v>
      </c>
      <c r="C428" s="16" t="s">
        <v>2179</v>
      </c>
      <c r="D428" s="16" t="s">
        <v>2179</v>
      </c>
      <c r="E428" s="88" t="s">
        <v>1745</v>
      </c>
      <c r="F428" s="16" t="s">
        <v>801</v>
      </c>
      <c r="G428" s="17" t="s">
        <v>1973</v>
      </c>
      <c r="H428" s="12" t="s">
        <v>1781</v>
      </c>
      <c r="I428" s="12">
        <v>3</v>
      </c>
      <c r="J428" s="19">
        <f t="shared" si="26"/>
        <v>240</v>
      </c>
      <c r="K428" s="20">
        <v>268.8</v>
      </c>
      <c r="L428" s="140">
        <f t="shared" si="28"/>
        <v>720</v>
      </c>
      <c r="M428" s="103"/>
      <c r="N428" s="144">
        <f t="shared" si="27"/>
        <v>806.4000000000001</v>
      </c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6">
        <v>3</v>
      </c>
      <c r="AQ428" s="23">
        <v>806.4</v>
      </c>
      <c r="AR428" s="103"/>
      <c r="AS428" s="103"/>
      <c r="AT428" s="103"/>
      <c r="AU428" s="103"/>
      <c r="AV428" s="103"/>
      <c r="AW428" s="103"/>
      <c r="AX428" s="24" t="s">
        <v>72</v>
      </c>
      <c r="AY428" s="17" t="s">
        <v>278</v>
      </c>
      <c r="AZ428" s="10" t="s">
        <v>2047</v>
      </c>
      <c r="BA428" s="103"/>
      <c r="BB428" s="104">
        <v>0</v>
      </c>
      <c r="BC428" s="16" t="s">
        <v>1807</v>
      </c>
      <c r="BD428" s="16" t="s">
        <v>921</v>
      </c>
      <c r="BE428" s="103"/>
      <c r="BF428" s="16" t="s">
        <v>445</v>
      </c>
      <c r="BG428" s="16" t="s">
        <v>445</v>
      </c>
      <c r="BH428" s="16" t="s">
        <v>446</v>
      </c>
      <c r="BI428" s="16" t="s">
        <v>1570</v>
      </c>
      <c r="BJ428" s="16" t="s">
        <v>1569</v>
      </c>
      <c r="BK428" s="16">
        <v>0</v>
      </c>
      <c r="BL428" s="16"/>
      <c r="BM428" s="12">
        <v>740360</v>
      </c>
      <c r="BN428" s="18">
        <v>5510410001</v>
      </c>
    </row>
    <row r="429" spans="1:66" ht="63.75">
      <c r="A429" s="18">
        <v>416</v>
      </c>
      <c r="B429" s="102" t="s">
        <v>559</v>
      </c>
      <c r="C429" s="16" t="s">
        <v>2180</v>
      </c>
      <c r="D429" s="16" t="s">
        <v>2180</v>
      </c>
      <c r="E429" s="88" t="s">
        <v>1745</v>
      </c>
      <c r="F429" s="16" t="s">
        <v>801</v>
      </c>
      <c r="G429" s="17" t="s">
        <v>1973</v>
      </c>
      <c r="H429" s="12" t="s">
        <v>1781</v>
      </c>
      <c r="I429" s="12">
        <v>3</v>
      </c>
      <c r="J429" s="19">
        <f t="shared" si="26"/>
        <v>240</v>
      </c>
      <c r="K429" s="20">
        <v>268.8</v>
      </c>
      <c r="L429" s="140">
        <f t="shared" si="28"/>
        <v>720</v>
      </c>
      <c r="M429" s="103"/>
      <c r="N429" s="144">
        <f t="shared" si="27"/>
        <v>806.4000000000001</v>
      </c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6">
        <v>3</v>
      </c>
      <c r="AQ429" s="16">
        <v>806.4</v>
      </c>
      <c r="AR429" s="103"/>
      <c r="AS429" s="103"/>
      <c r="AT429" s="103"/>
      <c r="AU429" s="103"/>
      <c r="AV429" s="103"/>
      <c r="AW429" s="103"/>
      <c r="AX429" s="24" t="s">
        <v>72</v>
      </c>
      <c r="AY429" s="17" t="s">
        <v>278</v>
      </c>
      <c r="AZ429" s="10" t="s">
        <v>2047</v>
      </c>
      <c r="BA429" s="103"/>
      <c r="BB429" s="104">
        <v>0</v>
      </c>
      <c r="BC429" s="16" t="s">
        <v>1807</v>
      </c>
      <c r="BD429" s="16" t="s">
        <v>921</v>
      </c>
      <c r="BE429" s="103"/>
      <c r="BF429" s="16" t="s">
        <v>445</v>
      </c>
      <c r="BG429" s="16" t="s">
        <v>445</v>
      </c>
      <c r="BH429" s="16" t="s">
        <v>446</v>
      </c>
      <c r="BI429" s="16" t="s">
        <v>1570</v>
      </c>
      <c r="BJ429" s="16" t="s">
        <v>1569</v>
      </c>
      <c r="BK429" s="16">
        <v>0</v>
      </c>
      <c r="BL429" s="16"/>
      <c r="BM429" s="12">
        <v>740360</v>
      </c>
      <c r="BN429" s="18">
        <v>5510410001</v>
      </c>
    </row>
    <row r="430" spans="1:66" ht="63.75">
      <c r="A430" s="18">
        <v>417</v>
      </c>
      <c r="B430" s="102" t="s">
        <v>559</v>
      </c>
      <c r="C430" s="16" t="s">
        <v>2181</v>
      </c>
      <c r="D430" s="16" t="s">
        <v>2181</v>
      </c>
      <c r="E430" s="16" t="s">
        <v>802</v>
      </c>
      <c r="F430" s="16" t="s">
        <v>802</v>
      </c>
      <c r="G430" s="17" t="s">
        <v>1973</v>
      </c>
      <c r="H430" s="12" t="s">
        <v>1781</v>
      </c>
      <c r="I430" s="12">
        <v>1</v>
      </c>
      <c r="J430" s="19">
        <f t="shared" si="26"/>
        <v>14999.999999999998</v>
      </c>
      <c r="K430" s="20">
        <v>16800</v>
      </c>
      <c r="L430" s="140">
        <f t="shared" si="28"/>
        <v>14999.999999999998</v>
      </c>
      <c r="M430" s="103"/>
      <c r="N430" s="144">
        <f t="shared" si="27"/>
        <v>16800</v>
      </c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6">
        <v>1</v>
      </c>
      <c r="AQ430" s="16">
        <v>16800</v>
      </c>
      <c r="AR430" s="103"/>
      <c r="AS430" s="103"/>
      <c r="AT430" s="103"/>
      <c r="AU430" s="103"/>
      <c r="AV430" s="103"/>
      <c r="AW430" s="103"/>
      <c r="AX430" s="24" t="s">
        <v>72</v>
      </c>
      <c r="AY430" s="17" t="s">
        <v>278</v>
      </c>
      <c r="AZ430" s="10" t="s">
        <v>2047</v>
      </c>
      <c r="BA430" s="103"/>
      <c r="BB430" s="104">
        <v>0</v>
      </c>
      <c r="BC430" s="16" t="s">
        <v>1807</v>
      </c>
      <c r="BD430" s="16" t="s">
        <v>921</v>
      </c>
      <c r="BE430" s="103"/>
      <c r="BF430" s="16" t="s">
        <v>445</v>
      </c>
      <c r="BG430" s="16" t="s">
        <v>445</v>
      </c>
      <c r="BH430" s="16" t="s">
        <v>446</v>
      </c>
      <c r="BI430" s="16" t="s">
        <v>1570</v>
      </c>
      <c r="BJ430" s="16" t="s">
        <v>1569</v>
      </c>
      <c r="BK430" s="16">
        <v>0</v>
      </c>
      <c r="BL430" s="16"/>
      <c r="BM430" s="12">
        <v>740360</v>
      </c>
      <c r="BN430" s="18">
        <v>5510410001</v>
      </c>
    </row>
    <row r="431" spans="1:66" ht="63.75">
      <c r="A431" s="18">
        <v>418</v>
      </c>
      <c r="B431" s="102" t="s">
        <v>560</v>
      </c>
      <c r="C431" s="16" t="s">
        <v>1833</v>
      </c>
      <c r="D431" s="16" t="s">
        <v>1833</v>
      </c>
      <c r="E431" s="88" t="s">
        <v>1746</v>
      </c>
      <c r="F431" s="16" t="s">
        <v>1772</v>
      </c>
      <c r="G431" s="17" t="s">
        <v>1973</v>
      </c>
      <c r="H431" s="12" t="s">
        <v>1781</v>
      </c>
      <c r="I431" s="12">
        <v>2</v>
      </c>
      <c r="J431" s="19">
        <f t="shared" si="26"/>
        <v>399.99999999999994</v>
      </c>
      <c r="K431" s="20">
        <v>448</v>
      </c>
      <c r="L431" s="140">
        <f t="shared" si="28"/>
        <v>799.9999999999999</v>
      </c>
      <c r="M431" s="103"/>
      <c r="N431" s="144">
        <f t="shared" si="27"/>
        <v>896</v>
      </c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6">
        <v>2</v>
      </c>
      <c r="AQ431" s="16">
        <v>896</v>
      </c>
      <c r="AR431" s="103"/>
      <c r="AS431" s="103"/>
      <c r="AT431" s="103"/>
      <c r="AU431" s="103"/>
      <c r="AV431" s="103"/>
      <c r="AW431" s="103"/>
      <c r="AX431" s="24" t="s">
        <v>73</v>
      </c>
      <c r="AY431" s="17" t="s">
        <v>278</v>
      </c>
      <c r="AZ431" s="10" t="s">
        <v>2047</v>
      </c>
      <c r="BA431" s="103"/>
      <c r="BB431" s="104">
        <v>0</v>
      </c>
      <c r="BC431" s="16" t="s">
        <v>1807</v>
      </c>
      <c r="BD431" s="16" t="s">
        <v>921</v>
      </c>
      <c r="BE431" s="103"/>
      <c r="BF431" s="16" t="s">
        <v>445</v>
      </c>
      <c r="BG431" s="16" t="s">
        <v>445</v>
      </c>
      <c r="BH431" s="16" t="s">
        <v>446</v>
      </c>
      <c r="BI431" s="16" t="s">
        <v>1570</v>
      </c>
      <c r="BJ431" s="16" t="s">
        <v>1569</v>
      </c>
      <c r="BK431" s="16">
        <v>0</v>
      </c>
      <c r="BL431" s="16"/>
      <c r="BM431" s="12">
        <v>740360</v>
      </c>
      <c r="BN431" s="18">
        <v>5510410001</v>
      </c>
    </row>
    <row r="432" spans="1:66" ht="63.75">
      <c r="A432" s="18">
        <v>419</v>
      </c>
      <c r="B432" s="102" t="s">
        <v>561</v>
      </c>
      <c r="C432" s="16" t="s">
        <v>1834</v>
      </c>
      <c r="D432" s="16" t="s">
        <v>1834</v>
      </c>
      <c r="E432" s="88" t="s">
        <v>1747</v>
      </c>
      <c r="F432" s="16" t="s">
        <v>1773</v>
      </c>
      <c r="G432" s="17" t="s">
        <v>1973</v>
      </c>
      <c r="H432" s="12"/>
      <c r="I432" s="12"/>
      <c r="J432" s="19">
        <f t="shared" si="26"/>
        <v>0</v>
      </c>
      <c r="K432" s="20">
        <v>0</v>
      </c>
      <c r="L432" s="140">
        <f t="shared" si="28"/>
        <v>0</v>
      </c>
      <c r="M432" s="103"/>
      <c r="N432" s="144">
        <f t="shared" si="27"/>
        <v>0</v>
      </c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6"/>
      <c r="AQ432" s="16">
        <v>0</v>
      </c>
      <c r="AR432" s="103"/>
      <c r="AS432" s="103"/>
      <c r="AT432" s="103"/>
      <c r="AU432" s="103"/>
      <c r="AV432" s="103"/>
      <c r="AW432" s="103"/>
      <c r="AX432" s="24" t="s">
        <v>73</v>
      </c>
      <c r="AY432" s="17" t="s">
        <v>278</v>
      </c>
      <c r="AZ432" s="10" t="s">
        <v>2047</v>
      </c>
      <c r="BA432" s="103"/>
      <c r="BB432" s="104">
        <v>0</v>
      </c>
      <c r="BC432" s="16" t="s">
        <v>1807</v>
      </c>
      <c r="BD432" s="16" t="s">
        <v>921</v>
      </c>
      <c r="BE432" s="103"/>
      <c r="BF432" s="16" t="s">
        <v>445</v>
      </c>
      <c r="BG432" s="16" t="s">
        <v>445</v>
      </c>
      <c r="BH432" s="16" t="s">
        <v>446</v>
      </c>
      <c r="BI432" s="16" t="s">
        <v>1570</v>
      </c>
      <c r="BJ432" s="16" t="s">
        <v>1569</v>
      </c>
      <c r="BK432" s="16">
        <v>0</v>
      </c>
      <c r="BL432" s="16"/>
      <c r="BM432" s="12">
        <v>740360</v>
      </c>
      <c r="BN432" s="18">
        <v>5510410001</v>
      </c>
    </row>
    <row r="433" spans="1:66" ht="63.75">
      <c r="A433" s="18">
        <v>420</v>
      </c>
      <c r="B433" s="102" t="s">
        <v>561</v>
      </c>
      <c r="C433" s="16" t="s">
        <v>1835</v>
      </c>
      <c r="D433" s="16" t="s">
        <v>1835</v>
      </c>
      <c r="E433" s="88" t="s">
        <v>1748</v>
      </c>
      <c r="F433" s="16" t="s">
        <v>1774</v>
      </c>
      <c r="G433" s="17" t="s">
        <v>1973</v>
      </c>
      <c r="H433" s="12" t="s">
        <v>1781</v>
      </c>
      <c r="I433" s="12">
        <v>4</v>
      </c>
      <c r="J433" s="19">
        <f t="shared" si="26"/>
        <v>1181.9999999999998</v>
      </c>
      <c r="K433" s="20">
        <v>1323.84</v>
      </c>
      <c r="L433" s="140">
        <f t="shared" si="28"/>
        <v>4727.999999999999</v>
      </c>
      <c r="M433" s="103"/>
      <c r="N433" s="144">
        <f t="shared" si="27"/>
        <v>5295.36</v>
      </c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6">
        <v>4</v>
      </c>
      <c r="AQ433" s="23">
        <v>5295.4</v>
      </c>
      <c r="AR433" s="103"/>
      <c r="AS433" s="103"/>
      <c r="AT433" s="103"/>
      <c r="AU433" s="103"/>
      <c r="AV433" s="103"/>
      <c r="AW433" s="103"/>
      <c r="AX433" s="24" t="s">
        <v>73</v>
      </c>
      <c r="AY433" s="17" t="s">
        <v>278</v>
      </c>
      <c r="AZ433" s="10" t="s">
        <v>2047</v>
      </c>
      <c r="BA433" s="103"/>
      <c r="BB433" s="104">
        <v>0</v>
      </c>
      <c r="BC433" s="16" t="s">
        <v>1807</v>
      </c>
      <c r="BD433" s="16" t="s">
        <v>921</v>
      </c>
      <c r="BE433" s="103"/>
      <c r="BF433" s="16" t="s">
        <v>445</v>
      </c>
      <c r="BG433" s="16" t="s">
        <v>445</v>
      </c>
      <c r="BH433" s="16" t="s">
        <v>446</v>
      </c>
      <c r="BI433" s="16" t="s">
        <v>1570</v>
      </c>
      <c r="BJ433" s="16" t="s">
        <v>1569</v>
      </c>
      <c r="BK433" s="16">
        <v>0</v>
      </c>
      <c r="BL433" s="16"/>
      <c r="BM433" s="12">
        <v>740360</v>
      </c>
      <c r="BN433" s="18">
        <v>5510410001</v>
      </c>
    </row>
    <row r="434" spans="1:66" ht="63.75">
      <c r="A434" s="18">
        <v>421</v>
      </c>
      <c r="B434" s="102" t="s">
        <v>561</v>
      </c>
      <c r="C434" s="16" t="s">
        <v>1836</v>
      </c>
      <c r="D434" s="16" t="s">
        <v>1836</v>
      </c>
      <c r="E434" s="88" t="s">
        <v>1749</v>
      </c>
      <c r="F434" s="16" t="s">
        <v>1775</v>
      </c>
      <c r="G434" s="17" t="s">
        <v>1973</v>
      </c>
      <c r="H434" s="12" t="s">
        <v>1781</v>
      </c>
      <c r="I434" s="12">
        <v>4</v>
      </c>
      <c r="J434" s="19">
        <f t="shared" si="26"/>
        <v>526.31</v>
      </c>
      <c r="K434" s="20">
        <v>589.4672</v>
      </c>
      <c r="L434" s="144">
        <f t="shared" si="28"/>
        <v>2105.24</v>
      </c>
      <c r="M434" s="103"/>
      <c r="N434" s="144">
        <f t="shared" si="27"/>
        <v>2357.8688</v>
      </c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6">
        <v>4</v>
      </c>
      <c r="AQ434" s="23">
        <v>2357.9</v>
      </c>
      <c r="AR434" s="103"/>
      <c r="AS434" s="103"/>
      <c r="AT434" s="103"/>
      <c r="AU434" s="103"/>
      <c r="AV434" s="103"/>
      <c r="AW434" s="103"/>
      <c r="AX434" s="24" t="s">
        <v>73</v>
      </c>
      <c r="AY434" s="17" t="s">
        <v>278</v>
      </c>
      <c r="AZ434" s="10" t="s">
        <v>2047</v>
      </c>
      <c r="BA434" s="103"/>
      <c r="BB434" s="104">
        <v>0</v>
      </c>
      <c r="BC434" s="16" t="s">
        <v>1807</v>
      </c>
      <c r="BD434" s="16" t="s">
        <v>921</v>
      </c>
      <c r="BE434" s="103"/>
      <c r="BF434" s="16" t="s">
        <v>445</v>
      </c>
      <c r="BG434" s="16" t="s">
        <v>445</v>
      </c>
      <c r="BH434" s="16" t="s">
        <v>446</v>
      </c>
      <c r="BI434" s="16" t="s">
        <v>1570</v>
      </c>
      <c r="BJ434" s="16" t="s">
        <v>1569</v>
      </c>
      <c r="BK434" s="16">
        <v>0</v>
      </c>
      <c r="BL434" s="16"/>
      <c r="BM434" s="12">
        <v>740360</v>
      </c>
      <c r="BN434" s="18">
        <v>5510410001</v>
      </c>
    </row>
    <row r="435" spans="1:66" ht="63.75">
      <c r="A435" s="18">
        <v>422</v>
      </c>
      <c r="B435" s="102" t="s">
        <v>561</v>
      </c>
      <c r="C435" s="16" t="s">
        <v>1837</v>
      </c>
      <c r="D435" s="16" t="s">
        <v>1837</v>
      </c>
      <c r="E435" s="88" t="s">
        <v>1750</v>
      </c>
      <c r="F435" s="16" t="s">
        <v>1776</v>
      </c>
      <c r="G435" s="17" t="s">
        <v>1973</v>
      </c>
      <c r="H435" s="12" t="s">
        <v>1781</v>
      </c>
      <c r="I435" s="12">
        <v>3</v>
      </c>
      <c r="J435" s="19">
        <f t="shared" si="26"/>
        <v>799.9999999999999</v>
      </c>
      <c r="K435" s="20">
        <v>896</v>
      </c>
      <c r="L435" s="140">
        <f t="shared" si="28"/>
        <v>2399.9999999999995</v>
      </c>
      <c r="M435" s="103"/>
      <c r="N435" s="144">
        <f t="shared" si="27"/>
        <v>2687.9999999999995</v>
      </c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6">
        <v>3</v>
      </c>
      <c r="AQ435" s="16">
        <v>2688</v>
      </c>
      <c r="AR435" s="103"/>
      <c r="AS435" s="103"/>
      <c r="AT435" s="103"/>
      <c r="AU435" s="103"/>
      <c r="AV435" s="103"/>
      <c r="AW435" s="103"/>
      <c r="AX435" s="24" t="s">
        <v>73</v>
      </c>
      <c r="AY435" s="17" t="s">
        <v>278</v>
      </c>
      <c r="AZ435" s="10" t="s">
        <v>2047</v>
      </c>
      <c r="BA435" s="103"/>
      <c r="BB435" s="104">
        <v>0</v>
      </c>
      <c r="BC435" s="16" t="s">
        <v>1807</v>
      </c>
      <c r="BD435" s="16" t="s">
        <v>921</v>
      </c>
      <c r="BE435" s="103"/>
      <c r="BF435" s="16" t="s">
        <v>445</v>
      </c>
      <c r="BG435" s="16" t="s">
        <v>445</v>
      </c>
      <c r="BH435" s="16" t="s">
        <v>446</v>
      </c>
      <c r="BI435" s="16" t="s">
        <v>1570</v>
      </c>
      <c r="BJ435" s="16" t="s">
        <v>1569</v>
      </c>
      <c r="BK435" s="16">
        <v>0</v>
      </c>
      <c r="BL435" s="16" t="s">
        <v>1556</v>
      </c>
      <c r="BM435" s="12">
        <v>740360</v>
      </c>
      <c r="BN435" s="18">
        <v>5510410001</v>
      </c>
    </row>
    <row r="436" spans="1:66" ht="63.75">
      <c r="A436" s="18">
        <v>423</v>
      </c>
      <c r="B436" s="102" t="s">
        <v>561</v>
      </c>
      <c r="C436" s="16" t="s">
        <v>345</v>
      </c>
      <c r="D436" s="16" t="s">
        <v>345</v>
      </c>
      <c r="E436" s="88" t="s">
        <v>1750</v>
      </c>
      <c r="F436" s="16" t="s">
        <v>1776</v>
      </c>
      <c r="G436" s="17" t="s">
        <v>1973</v>
      </c>
      <c r="H436" s="12" t="s">
        <v>1781</v>
      </c>
      <c r="I436" s="12">
        <v>3</v>
      </c>
      <c r="J436" s="19">
        <f t="shared" si="26"/>
        <v>799.9999999999999</v>
      </c>
      <c r="K436" s="20">
        <v>896</v>
      </c>
      <c r="L436" s="140">
        <f t="shared" si="28"/>
        <v>2399.9999999999995</v>
      </c>
      <c r="M436" s="103"/>
      <c r="N436" s="144">
        <f t="shared" si="27"/>
        <v>2687.9999999999995</v>
      </c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6">
        <v>3</v>
      </c>
      <c r="AQ436" s="16">
        <v>2688</v>
      </c>
      <c r="AR436" s="103"/>
      <c r="AS436" s="103"/>
      <c r="AT436" s="103"/>
      <c r="AU436" s="103"/>
      <c r="AV436" s="103"/>
      <c r="AW436" s="103"/>
      <c r="AX436" s="24" t="s">
        <v>73</v>
      </c>
      <c r="AY436" s="17" t="s">
        <v>278</v>
      </c>
      <c r="AZ436" s="10" t="s">
        <v>2047</v>
      </c>
      <c r="BA436" s="103"/>
      <c r="BB436" s="104">
        <v>0</v>
      </c>
      <c r="BC436" s="16" t="s">
        <v>1807</v>
      </c>
      <c r="BD436" s="16" t="s">
        <v>921</v>
      </c>
      <c r="BE436" s="103"/>
      <c r="BF436" s="16" t="s">
        <v>445</v>
      </c>
      <c r="BG436" s="16" t="s">
        <v>445</v>
      </c>
      <c r="BH436" s="16" t="s">
        <v>446</v>
      </c>
      <c r="BI436" s="16" t="s">
        <v>1570</v>
      </c>
      <c r="BJ436" s="16" t="s">
        <v>1569</v>
      </c>
      <c r="BK436" s="16">
        <v>0</v>
      </c>
      <c r="BL436" s="16"/>
      <c r="BM436" s="12">
        <v>740360</v>
      </c>
      <c r="BN436" s="18">
        <v>5510410001</v>
      </c>
    </row>
    <row r="437" spans="1:66" ht="76.5">
      <c r="A437" s="18">
        <v>424</v>
      </c>
      <c r="B437" s="102" t="s">
        <v>561</v>
      </c>
      <c r="C437" s="16" t="s">
        <v>346</v>
      </c>
      <c r="D437" s="16" t="s">
        <v>346</v>
      </c>
      <c r="E437" s="88" t="s">
        <v>1751</v>
      </c>
      <c r="F437" s="16" t="s">
        <v>2085</v>
      </c>
      <c r="G437" s="17" t="s">
        <v>1973</v>
      </c>
      <c r="H437" s="12" t="s">
        <v>1781</v>
      </c>
      <c r="I437" s="12">
        <v>3</v>
      </c>
      <c r="J437" s="19">
        <f t="shared" si="26"/>
        <v>799.9999999999999</v>
      </c>
      <c r="K437" s="20">
        <v>896</v>
      </c>
      <c r="L437" s="140">
        <f t="shared" si="28"/>
        <v>2399.9999999999995</v>
      </c>
      <c r="M437" s="103"/>
      <c r="N437" s="144">
        <f t="shared" si="27"/>
        <v>2687.9999999999995</v>
      </c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6">
        <v>3</v>
      </c>
      <c r="AQ437" s="16">
        <v>2688</v>
      </c>
      <c r="AR437" s="103"/>
      <c r="AS437" s="103"/>
      <c r="AT437" s="103"/>
      <c r="AU437" s="103"/>
      <c r="AV437" s="103"/>
      <c r="AW437" s="103"/>
      <c r="AX437" s="24" t="s">
        <v>73</v>
      </c>
      <c r="AY437" s="17" t="s">
        <v>278</v>
      </c>
      <c r="AZ437" s="10" t="s">
        <v>2047</v>
      </c>
      <c r="BA437" s="103"/>
      <c r="BB437" s="104">
        <v>0</v>
      </c>
      <c r="BC437" s="16" t="s">
        <v>1807</v>
      </c>
      <c r="BD437" s="16" t="s">
        <v>921</v>
      </c>
      <c r="BE437" s="103"/>
      <c r="BF437" s="16" t="s">
        <v>445</v>
      </c>
      <c r="BG437" s="16" t="s">
        <v>445</v>
      </c>
      <c r="BH437" s="16" t="s">
        <v>446</v>
      </c>
      <c r="BI437" s="16" t="s">
        <v>1570</v>
      </c>
      <c r="BJ437" s="16" t="s">
        <v>1569</v>
      </c>
      <c r="BK437" s="16">
        <v>0</v>
      </c>
      <c r="BL437" s="16"/>
      <c r="BM437" s="12">
        <v>740360</v>
      </c>
      <c r="BN437" s="18">
        <v>5510410001</v>
      </c>
    </row>
    <row r="438" spans="1:66" ht="63.75">
      <c r="A438" s="18">
        <v>425</v>
      </c>
      <c r="B438" s="102" t="s">
        <v>562</v>
      </c>
      <c r="C438" s="16" t="s">
        <v>347</v>
      </c>
      <c r="D438" s="16" t="s">
        <v>347</v>
      </c>
      <c r="E438" s="16" t="s">
        <v>1908</v>
      </c>
      <c r="F438" s="16" t="s">
        <v>2086</v>
      </c>
      <c r="G438" s="17" t="s">
        <v>1973</v>
      </c>
      <c r="H438" s="12"/>
      <c r="I438" s="12">
        <v>1</v>
      </c>
      <c r="J438" s="19">
        <f t="shared" si="26"/>
        <v>1499.9999999999998</v>
      </c>
      <c r="K438" s="20">
        <v>1680</v>
      </c>
      <c r="L438" s="140">
        <f t="shared" si="28"/>
        <v>1499.9999999999998</v>
      </c>
      <c r="M438" s="103"/>
      <c r="N438" s="144">
        <f t="shared" si="27"/>
        <v>1680</v>
      </c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6">
        <v>1</v>
      </c>
      <c r="AQ438" s="16">
        <v>1680</v>
      </c>
      <c r="AR438" s="103"/>
      <c r="AS438" s="103"/>
      <c r="AT438" s="103"/>
      <c r="AU438" s="103"/>
      <c r="AV438" s="103"/>
      <c r="AW438" s="103"/>
      <c r="AX438" s="24" t="s">
        <v>73</v>
      </c>
      <c r="AY438" s="17" t="s">
        <v>278</v>
      </c>
      <c r="AZ438" s="10" t="s">
        <v>2047</v>
      </c>
      <c r="BA438" s="103"/>
      <c r="BB438" s="104">
        <v>0</v>
      </c>
      <c r="BC438" s="16" t="s">
        <v>1807</v>
      </c>
      <c r="BD438" s="16" t="s">
        <v>921</v>
      </c>
      <c r="BE438" s="103"/>
      <c r="BF438" s="16" t="s">
        <v>445</v>
      </c>
      <c r="BG438" s="16" t="s">
        <v>445</v>
      </c>
      <c r="BH438" s="16" t="s">
        <v>446</v>
      </c>
      <c r="BI438" s="16" t="s">
        <v>1570</v>
      </c>
      <c r="BJ438" s="16" t="s">
        <v>1569</v>
      </c>
      <c r="BK438" s="16">
        <v>0</v>
      </c>
      <c r="BL438" s="16"/>
      <c r="BM438" s="12">
        <v>740360</v>
      </c>
      <c r="BN438" s="18">
        <v>5510410001</v>
      </c>
    </row>
    <row r="439" spans="1:66" ht="63.75">
      <c r="A439" s="18">
        <v>426</v>
      </c>
      <c r="B439" s="102" t="s">
        <v>563</v>
      </c>
      <c r="C439" s="16" t="s">
        <v>348</v>
      </c>
      <c r="D439" s="16" t="s">
        <v>348</v>
      </c>
      <c r="E439" s="88" t="s">
        <v>1752</v>
      </c>
      <c r="F439" s="16" t="s">
        <v>2087</v>
      </c>
      <c r="G439" s="17" t="s">
        <v>1973</v>
      </c>
      <c r="H439" s="12" t="s">
        <v>1781</v>
      </c>
      <c r="I439" s="12">
        <v>5</v>
      </c>
      <c r="J439" s="19">
        <f t="shared" si="26"/>
        <v>596.9499999999999</v>
      </c>
      <c r="K439" s="20">
        <v>668.584</v>
      </c>
      <c r="L439" s="144">
        <f t="shared" si="28"/>
        <v>2984.7499999999995</v>
      </c>
      <c r="M439" s="107"/>
      <c r="N439" s="144">
        <f t="shared" si="27"/>
        <v>3342.9199999999996</v>
      </c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23">
        <v>5</v>
      </c>
      <c r="AQ439" s="23">
        <v>3342.9</v>
      </c>
      <c r="AR439" s="103"/>
      <c r="AS439" s="103"/>
      <c r="AT439" s="103"/>
      <c r="AU439" s="103"/>
      <c r="AV439" s="103"/>
      <c r="AW439" s="103"/>
      <c r="AX439" s="24" t="s">
        <v>74</v>
      </c>
      <c r="AY439" s="17" t="s">
        <v>278</v>
      </c>
      <c r="AZ439" s="10" t="s">
        <v>2047</v>
      </c>
      <c r="BA439" s="103"/>
      <c r="BB439" s="104">
        <v>0</v>
      </c>
      <c r="BC439" s="16" t="s">
        <v>1807</v>
      </c>
      <c r="BD439" s="16" t="s">
        <v>2009</v>
      </c>
      <c r="BE439" s="103"/>
      <c r="BF439" s="16" t="s">
        <v>445</v>
      </c>
      <c r="BG439" s="16" t="s">
        <v>445</v>
      </c>
      <c r="BH439" s="16" t="s">
        <v>446</v>
      </c>
      <c r="BI439" s="16" t="s">
        <v>1575</v>
      </c>
      <c r="BJ439" s="16" t="s">
        <v>1569</v>
      </c>
      <c r="BK439" s="16">
        <v>100</v>
      </c>
      <c r="BL439" s="16"/>
      <c r="BM439" s="12">
        <v>740360</v>
      </c>
      <c r="BN439" s="18">
        <v>5510410001</v>
      </c>
    </row>
    <row r="440" spans="1:66" ht="63.75">
      <c r="A440" s="18">
        <v>427</v>
      </c>
      <c r="B440" s="102" t="s">
        <v>563</v>
      </c>
      <c r="C440" s="16" t="s">
        <v>349</v>
      </c>
      <c r="D440" s="16" t="s">
        <v>349</v>
      </c>
      <c r="E440" s="88" t="s">
        <v>1752</v>
      </c>
      <c r="F440" s="16" t="s">
        <v>2087</v>
      </c>
      <c r="G440" s="17" t="s">
        <v>1973</v>
      </c>
      <c r="H440" s="12" t="s">
        <v>1781</v>
      </c>
      <c r="I440" s="12">
        <v>10</v>
      </c>
      <c r="J440" s="19">
        <f t="shared" si="26"/>
        <v>596.9499999999999</v>
      </c>
      <c r="K440" s="20">
        <v>668.584</v>
      </c>
      <c r="L440" s="144">
        <f t="shared" si="28"/>
        <v>5969.499999999999</v>
      </c>
      <c r="M440" s="107"/>
      <c r="N440" s="144">
        <f t="shared" si="27"/>
        <v>6685.839999999999</v>
      </c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23">
        <v>10</v>
      </c>
      <c r="AQ440" s="23">
        <v>6685.8</v>
      </c>
      <c r="AR440" s="103"/>
      <c r="AS440" s="103"/>
      <c r="AT440" s="103"/>
      <c r="AU440" s="103"/>
      <c r="AV440" s="103"/>
      <c r="AW440" s="103"/>
      <c r="AX440" s="24" t="s">
        <v>74</v>
      </c>
      <c r="AY440" s="17" t="s">
        <v>278</v>
      </c>
      <c r="AZ440" s="10" t="s">
        <v>2047</v>
      </c>
      <c r="BA440" s="103"/>
      <c r="BB440" s="104">
        <v>0</v>
      </c>
      <c r="BC440" s="16" t="s">
        <v>1807</v>
      </c>
      <c r="BD440" s="16" t="s">
        <v>2009</v>
      </c>
      <c r="BE440" s="103"/>
      <c r="BF440" s="16" t="s">
        <v>445</v>
      </c>
      <c r="BG440" s="16" t="s">
        <v>445</v>
      </c>
      <c r="BH440" s="16" t="s">
        <v>446</v>
      </c>
      <c r="BI440" s="16" t="s">
        <v>1575</v>
      </c>
      <c r="BJ440" s="16" t="s">
        <v>1569</v>
      </c>
      <c r="BK440" s="16">
        <v>100</v>
      </c>
      <c r="BL440" s="16"/>
      <c r="BM440" s="12">
        <v>740360</v>
      </c>
      <c r="BN440" s="18">
        <v>5510410001</v>
      </c>
    </row>
    <row r="441" spans="1:66" ht="63.75">
      <c r="A441" s="18">
        <v>428</v>
      </c>
      <c r="B441" s="102" t="s">
        <v>563</v>
      </c>
      <c r="C441" s="16" t="s">
        <v>350</v>
      </c>
      <c r="D441" s="16" t="s">
        <v>350</v>
      </c>
      <c r="E441" s="88" t="s">
        <v>1752</v>
      </c>
      <c r="F441" s="16" t="s">
        <v>2087</v>
      </c>
      <c r="G441" s="17" t="s">
        <v>1973</v>
      </c>
      <c r="H441" s="12" t="s">
        <v>1781</v>
      </c>
      <c r="I441" s="12">
        <v>10</v>
      </c>
      <c r="J441" s="19">
        <f t="shared" si="26"/>
        <v>233.08999999999995</v>
      </c>
      <c r="K441" s="20">
        <v>261.0608</v>
      </c>
      <c r="L441" s="144">
        <f t="shared" si="28"/>
        <v>2330.8999999999996</v>
      </c>
      <c r="M441" s="107"/>
      <c r="N441" s="144">
        <f t="shared" si="27"/>
        <v>2610.6079999999997</v>
      </c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23">
        <v>10</v>
      </c>
      <c r="AQ441" s="23">
        <v>2610.6</v>
      </c>
      <c r="AR441" s="103"/>
      <c r="AS441" s="103"/>
      <c r="AT441" s="103"/>
      <c r="AU441" s="103"/>
      <c r="AV441" s="103"/>
      <c r="AW441" s="103"/>
      <c r="AX441" s="24" t="s">
        <v>74</v>
      </c>
      <c r="AY441" s="17" t="s">
        <v>278</v>
      </c>
      <c r="AZ441" s="10" t="s">
        <v>2047</v>
      </c>
      <c r="BA441" s="103"/>
      <c r="BB441" s="104">
        <v>0</v>
      </c>
      <c r="BC441" s="16" t="s">
        <v>1807</v>
      </c>
      <c r="BD441" s="16" t="s">
        <v>2009</v>
      </c>
      <c r="BE441" s="103"/>
      <c r="BF441" s="16" t="s">
        <v>445</v>
      </c>
      <c r="BG441" s="16" t="s">
        <v>445</v>
      </c>
      <c r="BH441" s="16" t="s">
        <v>446</v>
      </c>
      <c r="BI441" s="16" t="s">
        <v>1575</v>
      </c>
      <c r="BJ441" s="16" t="s">
        <v>1569</v>
      </c>
      <c r="BK441" s="16">
        <v>100</v>
      </c>
      <c r="BL441" s="16"/>
      <c r="BM441" s="12">
        <v>740360</v>
      </c>
      <c r="BN441" s="18">
        <v>5510410001</v>
      </c>
    </row>
    <row r="442" spans="1:66" ht="63.75">
      <c r="A442" s="18">
        <v>429</v>
      </c>
      <c r="B442" s="102" t="s">
        <v>563</v>
      </c>
      <c r="C442" s="16" t="s">
        <v>351</v>
      </c>
      <c r="D442" s="16" t="s">
        <v>351</v>
      </c>
      <c r="E442" s="88" t="s">
        <v>1752</v>
      </c>
      <c r="F442" s="16" t="s">
        <v>2087</v>
      </c>
      <c r="G442" s="17" t="s">
        <v>1973</v>
      </c>
      <c r="H442" s="12" t="s">
        <v>1781</v>
      </c>
      <c r="I442" s="12">
        <v>40</v>
      </c>
      <c r="J442" s="19">
        <f t="shared" si="26"/>
        <v>870.1399999999999</v>
      </c>
      <c r="K442" s="20">
        <v>974.5568</v>
      </c>
      <c r="L442" s="144">
        <f t="shared" si="28"/>
        <v>34805.59999999999</v>
      </c>
      <c r="M442" s="107"/>
      <c r="N442" s="144">
        <f t="shared" si="27"/>
        <v>38982.272</v>
      </c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23">
        <v>40</v>
      </c>
      <c r="AQ442" s="23">
        <v>38982.3</v>
      </c>
      <c r="AR442" s="103"/>
      <c r="AS442" s="103"/>
      <c r="AT442" s="103"/>
      <c r="AU442" s="103"/>
      <c r="AV442" s="103"/>
      <c r="AW442" s="103"/>
      <c r="AX442" s="24" t="s">
        <v>74</v>
      </c>
      <c r="AY442" s="17" t="s">
        <v>278</v>
      </c>
      <c r="AZ442" s="10" t="s">
        <v>2047</v>
      </c>
      <c r="BA442" s="103"/>
      <c r="BB442" s="104">
        <v>0</v>
      </c>
      <c r="BC442" s="16" t="s">
        <v>1807</v>
      </c>
      <c r="BD442" s="16" t="s">
        <v>2009</v>
      </c>
      <c r="BE442" s="103"/>
      <c r="BF442" s="16" t="s">
        <v>445</v>
      </c>
      <c r="BG442" s="16" t="s">
        <v>445</v>
      </c>
      <c r="BH442" s="16" t="s">
        <v>446</v>
      </c>
      <c r="BI442" s="16" t="s">
        <v>1575</v>
      </c>
      <c r="BJ442" s="16" t="s">
        <v>1569</v>
      </c>
      <c r="BK442" s="16">
        <v>100</v>
      </c>
      <c r="BL442" s="16"/>
      <c r="BM442" s="12">
        <v>740360</v>
      </c>
      <c r="BN442" s="18">
        <v>5510410001</v>
      </c>
    </row>
    <row r="443" spans="1:66" ht="63.75">
      <c r="A443" s="18">
        <v>430</v>
      </c>
      <c r="B443" s="102" t="s">
        <v>563</v>
      </c>
      <c r="C443" s="16" t="s">
        <v>352</v>
      </c>
      <c r="D443" s="16" t="s">
        <v>352</v>
      </c>
      <c r="E443" s="88" t="s">
        <v>1752</v>
      </c>
      <c r="F443" s="16" t="s">
        <v>2087</v>
      </c>
      <c r="G443" s="17" t="s">
        <v>1973</v>
      </c>
      <c r="H443" s="12" t="s">
        <v>1781</v>
      </c>
      <c r="I443" s="12">
        <v>10</v>
      </c>
      <c r="J443" s="19">
        <f t="shared" si="26"/>
        <v>1110.6599999999999</v>
      </c>
      <c r="K443" s="20">
        <v>1243.9392</v>
      </c>
      <c r="L443" s="144">
        <f t="shared" si="28"/>
        <v>11106.599999999999</v>
      </c>
      <c r="M443" s="107"/>
      <c r="N443" s="144">
        <f t="shared" si="27"/>
        <v>12439.392</v>
      </c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23">
        <v>10</v>
      </c>
      <c r="AQ443" s="23">
        <v>12439.4</v>
      </c>
      <c r="AR443" s="103"/>
      <c r="AS443" s="103"/>
      <c r="AT443" s="103"/>
      <c r="AU443" s="103"/>
      <c r="AV443" s="103"/>
      <c r="AW443" s="103"/>
      <c r="AX443" s="24" t="s">
        <v>74</v>
      </c>
      <c r="AY443" s="17" t="s">
        <v>278</v>
      </c>
      <c r="AZ443" s="10" t="s">
        <v>2047</v>
      </c>
      <c r="BA443" s="103"/>
      <c r="BB443" s="104">
        <v>0</v>
      </c>
      <c r="BC443" s="16" t="s">
        <v>1807</v>
      </c>
      <c r="BD443" s="16" t="s">
        <v>2009</v>
      </c>
      <c r="BE443" s="103"/>
      <c r="BF443" s="16" t="s">
        <v>445</v>
      </c>
      <c r="BG443" s="16" t="s">
        <v>445</v>
      </c>
      <c r="BH443" s="16" t="s">
        <v>446</v>
      </c>
      <c r="BI443" s="16" t="s">
        <v>1575</v>
      </c>
      <c r="BJ443" s="16" t="s">
        <v>1569</v>
      </c>
      <c r="BK443" s="16">
        <v>100</v>
      </c>
      <c r="BL443" s="16"/>
      <c r="BM443" s="12">
        <v>740360</v>
      </c>
      <c r="BN443" s="18">
        <v>5510410001</v>
      </c>
    </row>
    <row r="444" spans="1:66" ht="63.75">
      <c r="A444" s="18">
        <v>431</v>
      </c>
      <c r="B444" s="102" t="s">
        <v>563</v>
      </c>
      <c r="C444" s="16" t="s">
        <v>353</v>
      </c>
      <c r="D444" s="16" t="s">
        <v>353</v>
      </c>
      <c r="E444" s="88" t="s">
        <v>1752</v>
      </c>
      <c r="F444" s="16" t="s">
        <v>2087</v>
      </c>
      <c r="G444" s="17" t="s">
        <v>1973</v>
      </c>
      <c r="H444" s="12" t="s">
        <v>1781</v>
      </c>
      <c r="I444" s="12">
        <v>5</v>
      </c>
      <c r="J444" s="19">
        <f t="shared" si="26"/>
        <v>669.64</v>
      </c>
      <c r="K444" s="20">
        <v>749.9968</v>
      </c>
      <c r="L444" s="144">
        <f t="shared" si="28"/>
        <v>3348.2</v>
      </c>
      <c r="M444" s="107"/>
      <c r="N444" s="144">
        <f t="shared" si="27"/>
        <v>3749.9840000000004</v>
      </c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23">
        <v>5</v>
      </c>
      <c r="AQ444" s="23">
        <v>3750</v>
      </c>
      <c r="AR444" s="103"/>
      <c r="AS444" s="103"/>
      <c r="AT444" s="103"/>
      <c r="AU444" s="103"/>
      <c r="AV444" s="103"/>
      <c r="AW444" s="103"/>
      <c r="AX444" s="24" t="s">
        <v>74</v>
      </c>
      <c r="AY444" s="17" t="s">
        <v>278</v>
      </c>
      <c r="AZ444" s="10" t="s">
        <v>2047</v>
      </c>
      <c r="BA444" s="103"/>
      <c r="BB444" s="104">
        <v>0</v>
      </c>
      <c r="BC444" s="16" t="s">
        <v>1807</v>
      </c>
      <c r="BD444" s="16" t="s">
        <v>2009</v>
      </c>
      <c r="BE444" s="103"/>
      <c r="BF444" s="16" t="s">
        <v>445</v>
      </c>
      <c r="BG444" s="16" t="s">
        <v>445</v>
      </c>
      <c r="BH444" s="16" t="s">
        <v>446</v>
      </c>
      <c r="BI444" s="16" t="s">
        <v>1575</v>
      </c>
      <c r="BJ444" s="16" t="s">
        <v>1569</v>
      </c>
      <c r="BK444" s="16">
        <v>100</v>
      </c>
      <c r="BL444" s="16"/>
      <c r="BM444" s="12">
        <v>740360</v>
      </c>
      <c r="BN444" s="18">
        <v>5510410001</v>
      </c>
    </row>
    <row r="445" spans="1:66" ht="63.75">
      <c r="A445" s="18">
        <v>432</v>
      </c>
      <c r="B445" s="102" t="s">
        <v>563</v>
      </c>
      <c r="C445" s="16" t="s">
        <v>354</v>
      </c>
      <c r="D445" s="16" t="s">
        <v>354</v>
      </c>
      <c r="E445" s="88" t="s">
        <v>1752</v>
      </c>
      <c r="F445" s="16" t="s">
        <v>2087</v>
      </c>
      <c r="G445" s="17" t="s">
        <v>1973</v>
      </c>
      <c r="H445" s="12" t="s">
        <v>1781</v>
      </c>
      <c r="I445" s="12">
        <v>15</v>
      </c>
      <c r="J445" s="19">
        <f t="shared" si="26"/>
        <v>308.03</v>
      </c>
      <c r="K445" s="20">
        <v>344.9936</v>
      </c>
      <c r="L445" s="144">
        <f t="shared" si="28"/>
        <v>4620.45</v>
      </c>
      <c r="M445" s="107"/>
      <c r="N445" s="144">
        <f t="shared" si="27"/>
        <v>5174.904</v>
      </c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23">
        <v>15</v>
      </c>
      <c r="AQ445" s="23">
        <v>5174.9</v>
      </c>
      <c r="AR445" s="103"/>
      <c r="AS445" s="103"/>
      <c r="AT445" s="103"/>
      <c r="AU445" s="103"/>
      <c r="AV445" s="103"/>
      <c r="AW445" s="103"/>
      <c r="AX445" s="24" t="s">
        <v>74</v>
      </c>
      <c r="AY445" s="17" t="s">
        <v>278</v>
      </c>
      <c r="AZ445" s="10" t="s">
        <v>2047</v>
      </c>
      <c r="BA445" s="103"/>
      <c r="BB445" s="104">
        <v>0</v>
      </c>
      <c r="BC445" s="16" t="s">
        <v>1807</v>
      </c>
      <c r="BD445" s="16" t="s">
        <v>2009</v>
      </c>
      <c r="BE445" s="103"/>
      <c r="BF445" s="16" t="s">
        <v>445</v>
      </c>
      <c r="BG445" s="16" t="s">
        <v>445</v>
      </c>
      <c r="BH445" s="16" t="s">
        <v>446</v>
      </c>
      <c r="BI445" s="16" t="s">
        <v>1575</v>
      </c>
      <c r="BJ445" s="16" t="s">
        <v>1569</v>
      </c>
      <c r="BK445" s="16">
        <v>100</v>
      </c>
      <c r="BL445" s="16"/>
      <c r="BM445" s="12">
        <v>740360</v>
      </c>
      <c r="BN445" s="18">
        <v>5510410001</v>
      </c>
    </row>
    <row r="446" spans="1:66" ht="63.75">
      <c r="A446" s="18">
        <v>433</v>
      </c>
      <c r="B446" s="102" t="s">
        <v>563</v>
      </c>
      <c r="C446" s="16" t="s">
        <v>355</v>
      </c>
      <c r="D446" s="16" t="s">
        <v>355</v>
      </c>
      <c r="E446" s="88" t="s">
        <v>1752</v>
      </c>
      <c r="F446" s="16" t="s">
        <v>2087</v>
      </c>
      <c r="G446" s="17" t="s">
        <v>1973</v>
      </c>
      <c r="H446" s="12" t="s">
        <v>1781</v>
      </c>
      <c r="I446" s="12">
        <v>5</v>
      </c>
      <c r="J446" s="19">
        <f t="shared" si="26"/>
        <v>5094.69</v>
      </c>
      <c r="K446" s="20">
        <v>5706.0528</v>
      </c>
      <c r="L446" s="144">
        <f t="shared" si="28"/>
        <v>25473.449999999997</v>
      </c>
      <c r="M446" s="107"/>
      <c r="N446" s="144">
        <f t="shared" si="27"/>
        <v>28530.264</v>
      </c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23">
        <v>5</v>
      </c>
      <c r="AQ446" s="23">
        <v>28530.3</v>
      </c>
      <c r="AR446" s="103"/>
      <c r="AS446" s="103"/>
      <c r="AT446" s="103"/>
      <c r="AU446" s="103"/>
      <c r="AV446" s="103"/>
      <c r="AW446" s="103"/>
      <c r="AX446" s="24" t="s">
        <v>74</v>
      </c>
      <c r="AY446" s="17" t="s">
        <v>278</v>
      </c>
      <c r="AZ446" s="10" t="s">
        <v>2047</v>
      </c>
      <c r="BA446" s="103"/>
      <c r="BB446" s="104">
        <v>0</v>
      </c>
      <c r="BC446" s="16" t="s">
        <v>1807</v>
      </c>
      <c r="BD446" s="16" t="s">
        <v>2009</v>
      </c>
      <c r="BE446" s="103"/>
      <c r="BF446" s="16" t="s">
        <v>445</v>
      </c>
      <c r="BG446" s="16" t="s">
        <v>445</v>
      </c>
      <c r="BH446" s="16" t="s">
        <v>446</v>
      </c>
      <c r="BI446" s="16" t="s">
        <v>1575</v>
      </c>
      <c r="BJ446" s="16" t="s">
        <v>1569</v>
      </c>
      <c r="BK446" s="16">
        <v>100</v>
      </c>
      <c r="BL446" s="16"/>
      <c r="BM446" s="12">
        <v>740360</v>
      </c>
      <c r="BN446" s="18">
        <v>5510410001</v>
      </c>
    </row>
    <row r="447" spans="1:66" ht="63.75">
      <c r="A447" s="18">
        <v>434</v>
      </c>
      <c r="B447" s="102" t="s">
        <v>564</v>
      </c>
      <c r="C447" s="16" t="s">
        <v>356</v>
      </c>
      <c r="D447" s="16" t="s">
        <v>356</v>
      </c>
      <c r="E447" s="16" t="s">
        <v>2088</v>
      </c>
      <c r="F447" s="16" t="s">
        <v>2088</v>
      </c>
      <c r="G447" s="17" t="s">
        <v>1973</v>
      </c>
      <c r="H447" s="12" t="s">
        <v>1781</v>
      </c>
      <c r="I447" s="12">
        <v>20</v>
      </c>
      <c r="J447" s="19">
        <f t="shared" si="26"/>
        <v>294.64</v>
      </c>
      <c r="K447" s="20">
        <v>329.9968</v>
      </c>
      <c r="L447" s="144">
        <f t="shared" si="28"/>
        <v>5892.799999999999</v>
      </c>
      <c r="M447" s="107"/>
      <c r="N447" s="144">
        <f t="shared" si="27"/>
        <v>6599.936</v>
      </c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23">
        <v>20</v>
      </c>
      <c r="AQ447" s="23">
        <v>6599.9</v>
      </c>
      <c r="AR447" s="103"/>
      <c r="AS447" s="103"/>
      <c r="AT447" s="103"/>
      <c r="AU447" s="103"/>
      <c r="AV447" s="103"/>
      <c r="AW447" s="103"/>
      <c r="AX447" s="24" t="s">
        <v>75</v>
      </c>
      <c r="AY447" s="17" t="s">
        <v>278</v>
      </c>
      <c r="AZ447" s="10" t="s">
        <v>2047</v>
      </c>
      <c r="BA447" s="103"/>
      <c r="BB447" s="104">
        <v>0</v>
      </c>
      <c r="BC447" s="16" t="s">
        <v>1807</v>
      </c>
      <c r="BD447" s="16" t="s">
        <v>2015</v>
      </c>
      <c r="BE447" s="103"/>
      <c r="BF447" s="16" t="s">
        <v>445</v>
      </c>
      <c r="BG447" s="16" t="s">
        <v>445</v>
      </c>
      <c r="BH447" s="16" t="s">
        <v>446</v>
      </c>
      <c r="BI447" s="16" t="s">
        <v>1570</v>
      </c>
      <c r="BJ447" s="16" t="s">
        <v>1569</v>
      </c>
      <c r="BK447" s="16">
        <v>0</v>
      </c>
      <c r="BL447" s="16"/>
      <c r="BM447" s="12">
        <v>740360</v>
      </c>
      <c r="BN447" s="18">
        <v>5510410001</v>
      </c>
    </row>
    <row r="448" spans="1:66" ht="63.75">
      <c r="A448" s="18">
        <v>435</v>
      </c>
      <c r="B448" s="102" t="s">
        <v>564</v>
      </c>
      <c r="C448" s="16" t="s">
        <v>356</v>
      </c>
      <c r="D448" s="16" t="s">
        <v>356</v>
      </c>
      <c r="E448" s="16" t="s">
        <v>2089</v>
      </c>
      <c r="F448" s="16" t="s">
        <v>2089</v>
      </c>
      <c r="G448" s="17" t="s">
        <v>1973</v>
      </c>
      <c r="H448" s="12" t="s">
        <v>1781</v>
      </c>
      <c r="I448" s="12">
        <v>20</v>
      </c>
      <c r="J448" s="19">
        <f t="shared" si="26"/>
        <v>464.28</v>
      </c>
      <c r="K448" s="20">
        <v>519.9936</v>
      </c>
      <c r="L448" s="144">
        <f t="shared" si="28"/>
        <v>9285.599999999999</v>
      </c>
      <c r="M448" s="107"/>
      <c r="N448" s="144">
        <f t="shared" si="27"/>
        <v>10399.872</v>
      </c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23">
        <v>20</v>
      </c>
      <c r="AQ448" s="23">
        <v>10399.9</v>
      </c>
      <c r="AR448" s="103"/>
      <c r="AS448" s="103"/>
      <c r="AT448" s="103"/>
      <c r="AU448" s="103"/>
      <c r="AV448" s="103"/>
      <c r="AW448" s="103"/>
      <c r="AX448" s="24" t="s">
        <v>75</v>
      </c>
      <c r="AY448" s="17" t="s">
        <v>278</v>
      </c>
      <c r="AZ448" s="10" t="s">
        <v>2047</v>
      </c>
      <c r="BA448" s="103"/>
      <c r="BB448" s="104">
        <v>0</v>
      </c>
      <c r="BC448" s="16" t="s">
        <v>1807</v>
      </c>
      <c r="BD448" s="16" t="s">
        <v>2015</v>
      </c>
      <c r="BE448" s="103"/>
      <c r="BF448" s="16" t="s">
        <v>445</v>
      </c>
      <c r="BG448" s="16" t="s">
        <v>445</v>
      </c>
      <c r="BH448" s="16" t="s">
        <v>446</v>
      </c>
      <c r="BI448" s="16" t="s">
        <v>1570</v>
      </c>
      <c r="BJ448" s="16" t="s">
        <v>1569</v>
      </c>
      <c r="BK448" s="16">
        <v>0</v>
      </c>
      <c r="BL448" s="16"/>
      <c r="BM448" s="12">
        <v>740360</v>
      </c>
      <c r="BN448" s="18">
        <v>5510410001</v>
      </c>
    </row>
    <row r="449" spans="1:66" ht="63.75">
      <c r="A449" s="18">
        <v>436</v>
      </c>
      <c r="B449" s="102" t="s">
        <v>564</v>
      </c>
      <c r="C449" s="16" t="s">
        <v>356</v>
      </c>
      <c r="D449" s="16" t="s">
        <v>356</v>
      </c>
      <c r="E449" s="16" t="s">
        <v>2090</v>
      </c>
      <c r="F449" s="16" t="s">
        <v>2090</v>
      </c>
      <c r="G449" s="17" t="s">
        <v>1973</v>
      </c>
      <c r="H449" s="12" t="s">
        <v>1781</v>
      </c>
      <c r="I449" s="12">
        <v>20</v>
      </c>
      <c r="J449" s="19">
        <f t="shared" si="26"/>
        <v>553.5699999999999</v>
      </c>
      <c r="K449" s="20">
        <v>619.9984</v>
      </c>
      <c r="L449" s="144">
        <f t="shared" si="28"/>
        <v>11071.399999999998</v>
      </c>
      <c r="M449" s="107"/>
      <c r="N449" s="144">
        <f t="shared" si="27"/>
        <v>12399.967999999999</v>
      </c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23">
        <v>20</v>
      </c>
      <c r="AQ449" s="23">
        <v>12400</v>
      </c>
      <c r="AR449" s="103"/>
      <c r="AS449" s="103"/>
      <c r="AT449" s="103"/>
      <c r="AU449" s="103"/>
      <c r="AV449" s="103"/>
      <c r="AW449" s="103"/>
      <c r="AX449" s="24" t="s">
        <v>75</v>
      </c>
      <c r="AY449" s="17" t="s">
        <v>278</v>
      </c>
      <c r="AZ449" s="10" t="s">
        <v>2047</v>
      </c>
      <c r="BA449" s="103"/>
      <c r="BB449" s="104">
        <v>0</v>
      </c>
      <c r="BC449" s="16" t="s">
        <v>1807</v>
      </c>
      <c r="BD449" s="16" t="s">
        <v>2015</v>
      </c>
      <c r="BE449" s="103"/>
      <c r="BF449" s="16" t="s">
        <v>445</v>
      </c>
      <c r="BG449" s="16" t="s">
        <v>445</v>
      </c>
      <c r="BH449" s="16" t="s">
        <v>446</v>
      </c>
      <c r="BI449" s="16" t="s">
        <v>1570</v>
      </c>
      <c r="BJ449" s="16" t="s">
        <v>1569</v>
      </c>
      <c r="BK449" s="16">
        <v>0</v>
      </c>
      <c r="BL449" s="16"/>
      <c r="BM449" s="12">
        <v>740360</v>
      </c>
      <c r="BN449" s="18">
        <v>5510410001</v>
      </c>
    </row>
    <row r="450" spans="1:66" ht="63.75">
      <c r="A450" s="18">
        <v>437</v>
      </c>
      <c r="B450" s="102" t="s">
        <v>564</v>
      </c>
      <c r="C450" s="16" t="s">
        <v>356</v>
      </c>
      <c r="D450" s="16" t="s">
        <v>356</v>
      </c>
      <c r="E450" s="16" t="s">
        <v>2091</v>
      </c>
      <c r="F450" s="16" t="s">
        <v>2091</v>
      </c>
      <c r="G450" s="17" t="s">
        <v>1973</v>
      </c>
      <c r="H450" s="12" t="s">
        <v>1781</v>
      </c>
      <c r="I450" s="12">
        <v>20</v>
      </c>
      <c r="J450" s="19">
        <f t="shared" si="26"/>
        <v>839.28</v>
      </c>
      <c r="K450" s="20">
        <v>939.9936</v>
      </c>
      <c r="L450" s="144">
        <f t="shared" si="28"/>
        <v>16785.6</v>
      </c>
      <c r="M450" s="107"/>
      <c r="N450" s="144">
        <f t="shared" si="27"/>
        <v>18799.872</v>
      </c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23">
        <v>20</v>
      </c>
      <c r="AQ450" s="23">
        <v>18799.9</v>
      </c>
      <c r="AR450" s="103"/>
      <c r="AS450" s="103"/>
      <c r="AT450" s="103"/>
      <c r="AU450" s="103"/>
      <c r="AV450" s="103"/>
      <c r="AW450" s="103"/>
      <c r="AX450" s="24" t="s">
        <v>75</v>
      </c>
      <c r="AY450" s="17" t="s">
        <v>278</v>
      </c>
      <c r="AZ450" s="10" t="s">
        <v>2047</v>
      </c>
      <c r="BA450" s="103"/>
      <c r="BB450" s="104">
        <v>0</v>
      </c>
      <c r="BC450" s="16" t="s">
        <v>1807</v>
      </c>
      <c r="BD450" s="16" t="s">
        <v>2015</v>
      </c>
      <c r="BE450" s="103"/>
      <c r="BF450" s="16" t="s">
        <v>445</v>
      </c>
      <c r="BG450" s="16" t="s">
        <v>445</v>
      </c>
      <c r="BH450" s="16" t="s">
        <v>446</v>
      </c>
      <c r="BI450" s="16" t="s">
        <v>1570</v>
      </c>
      <c r="BJ450" s="16" t="s">
        <v>1569</v>
      </c>
      <c r="BK450" s="16">
        <v>0</v>
      </c>
      <c r="BL450" s="16"/>
      <c r="BM450" s="12">
        <v>740360</v>
      </c>
      <c r="BN450" s="18">
        <v>5510410001</v>
      </c>
    </row>
    <row r="451" spans="1:66" ht="63.75">
      <c r="A451" s="18">
        <v>438</v>
      </c>
      <c r="B451" s="102" t="s">
        <v>564</v>
      </c>
      <c r="C451" s="16" t="s">
        <v>356</v>
      </c>
      <c r="D451" s="16" t="s">
        <v>356</v>
      </c>
      <c r="E451" s="16" t="s">
        <v>2092</v>
      </c>
      <c r="F451" s="16" t="s">
        <v>2092</v>
      </c>
      <c r="G451" s="17" t="s">
        <v>1973</v>
      </c>
      <c r="H451" s="12" t="s">
        <v>1781</v>
      </c>
      <c r="I451" s="12">
        <v>20</v>
      </c>
      <c r="J451" s="19">
        <f t="shared" si="26"/>
        <v>107.13999999999999</v>
      </c>
      <c r="K451" s="20">
        <v>119.9968</v>
      </c>
      <c r="L451" s="144">
        <f t="shared" si="28"/>
        <v>2142.7999999999997</v>
      </c>
      <c r="M451" s="107"/>
      <c r="N451" s="144">
        <f t="shared" si="27"/>
        <v>2399.936</v>
      </c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23">
        <v>20</v>
      </c>
      <c r="AQ451" s="23">
        <v>2399.9</v>
      </c>
      <c r="AR451" s="103"/>
      <c r="AS451" s="103"/>
      <c r="AT451" s="103"/>
      <c r="AU451" s="103"/>
      <c r="AV451" s="103"/>
      <c r="AW451" s="103"/>
      <c r="AX451" s="24" t="s">
        <v>75</v>
      </c>
      <c r="AY451" s="17" t="s">
        <v>278</v>
      </c>
      <c r="AZ451" s="10" t="s">
        <v>2047</v>
      </c>
      <c r="BA451" s="103"/>
      <c r="BB451" s="104">
        <v>0</v>
      </c>
      <c r="BC451" s="16" t="s">
        <v>1807</v>
      </c>
      <c r="BD451" s="16" t="s">
        <v>2015</v>
      </c>
      <c r="BE451" s="103"/>
      <c r="BF451" s="16" t="s">
        <v>445</v>
      </c>
      <c r="BG451" s="16" t="s">
        <v>445</v>
      </c>
      <c r="BH451" s="16" t="s">
        <v>446</v>
      </c>
      <c r="BI451" s="16" t="s">
        <v>1570</v>
      </c>
      <c r="BJ451" s="16" t="s">
        <v>1569</v>
      </c>
      <c r="BK451" s="16">
        <v>0</v>
      </c>
      <c r="BL451" s="16"/>
      <c r="BM451" s="12">
        <v>740360</v>
      </c>
      <c r="BN451" s="18">
        <v>5510410001</v>
      </c>
    </row>
    <row r="452" spans="1:66" ht="63.75">
      <c r="A452" s="18">
        <v>439</v>
      </c>
      <c r="B452" s="102" t="s">
        <v>564</v>
      </c>
      <c r="C452" s="16" t="s">
        <v>356</v>
      </c>
      <c r="D452" s="16" t="s">
        <v>356</v>
      </c>
      <c r="E452" s="16" t="s">
        <v>2093</v>
      </c>
      <c r="F452" s="16" t="s">
        <v>2093</v>
      </c>
      <c r="G452" s="17" t="s">
        <v>1973</v>
      </c>
      <c r="H452" s="12" t="s">
        <v>1781</v>
      </c>
      <c r="I452" s="12">
        <v>20</v>
      </c>
      <c r="J452" s="19">
        <f t="shared" si="26"/>
        <v>116.07</v>
      </c>
      <c r="K452" s="20">
        <v>129.9984</v>
      </c>
      <c r="L452" s="144">
        <f t="shared" si="28"/>
        <v>2321.3999999999996</v>
      </c>
      <c r="M452" s="107"/>
      <c r="N452" s="144">
        <f t="shared" si="27"/>
        <v>2599.968</v>
      </c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23">
        <v>20</v>
      </c>
      <c r="AQ452" s="23">
        <v>2600</v>
      </c>
      <c r="AR452" s="103"/>
      <c r="AS452" s="103"/>
      <c r="AT452" s="103"/>
      <c r="AU452" s="103"/>
      <c r="AV452" s="103"/>
      <c r="AW452" s="103"/>
      <c r="AX452" s="24" t="s">
        <v>75</v>
      </c>
      <c r="AY452" s="17" t="s">
        <v>278</v>
      </c>
      <c r="AZ452" s="10" t="s">
        <v>2047</v>
      </c>
      <c r="BA452" s="103"/>
      <c r="BB452" s="104">
        <v>0</v>
      </c>
      <c r="BC452" s="16" t="s">
        <v>1807</v>
      </c>
      <c r="BD452" s="16" t="s">
        <v>2015</v>
      </c>
      <c r="BE452" s="103"/>
      <c r="BF452" s="16" t="s">
        <v>445</v>
      </c>
      <c r="BG452" s="16" t="s">
        <v>445</v>
      </c>
      <c r="BH452" s="16" t="s">
        <v>446</v>
      </c>
      <c r="BI452" s="16" t="s">
        <v>1570</v>
      </c>
      <c r="BJ452" s="16" t="s">
        <v>1569</v>
      </c>
      <c r="BK452" s="16">
        <v>0</v>
      </c>
      <c r="BL452" s="16"/>
      <c r="BM452" s="12">
        <v>740360</v>
      </c>
      <c r="BN452" s="18">
        <v>5510410001</v>
      </c>
    </row>
    <row r="453" spans="1:66" ht="63.75">
      <c r="A453" s="18">
        <v>440</v>
      </c>
      <c r="B453" s="102" t="s">
        <v>564</v>
      </c>
      <c r="C453" s="16" t="s">
        <v>356</v>
      </c>
      <c r="D453" s="16" t="s">
        <v>356</v>
      </c>
      <c r="E453" s="16" t="s">
        <v>2094</v>
      </c>
      <c r="F453" s="16" t="s">
        <v>2094</v>
      </c>
      <c r="G453" s="17" t="s">
        <v>1973</v>
      </c>
      <c r="H453" s="12" t="s">
        <v>1781</v>
      </c>
      <c r="I453" s="12">
        <v>20</v>
      </c>
      <c r="J453" s="19">
        <f aca="true" t="shared" si="29" ref="J453:J516">K453/1.12</f>
        <v>129.46</v>
      </c>
      <c r="K453" s="20">
        <v>144.9952</v>
      </c>
      <c r="L453" s="144">
        <f t="shared" si="28"/>
        <v>2589.2000000000003</v>
      </c>
      <c r="M453" s="107"/>
      <c r="N453" s="144">
        <f t="shared" si="27"/>
        <v>2899.9040000000005</v>
      </c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23">
        <v>20</v>
      </c>
      <c r="AQ453" s="23">
        <v>2899.9</v>
      </c>
      <c r="AR453" s="103"/>
      <c r="AS453" s="103"/>
      <c r="AT453" s="103"/>
      <c r="AU453" s="103"/>
      <c r="AV453" s="103"/>
      <c r="AW453" s="103"/>
      <c r="AX453" s="24" t="s">
        <v>75</v>
      </c>
      <c r="AY453" s="17" t="s">
        <v>278</v>
      </c>
      <c r="AZ453" s="10" t="s">
        <v>2047</v>
      </c>
      <c r="BA453" s="103"/>
      <c r="BB453" s="104">
        <v>0</v>
      </c>
      <c r="BC453" s="16" t="s">
        <v>1807</v>
      </c>
      <c r="BD453" s="16" t="s">
        <v>2015</v>
      </c>
      <c r="BE453" s="103"/>
      <c r="BF453" s="16" t="s">
        <v>445</v>
      </c>
      <c r="BG453" s="16" t="s">
        <v>445</v>
      </c>
      <c r="BH453" s="16" t="s">
        <v>446</v>
      </c>
      <c r="BI453" s="16" t="s">
        <v>1570</v>
      </c>
      <c r="BJ453" s="16" t="s">
        <v>1569</v>
      </c>
      <c r="BK453" s="16">
        <v>0</v>
      </c>
      <c r="BL453" s="16"/>
      <c r="BM453" s="12">
        <v>740360</v>
      </c>
      <c r="BN453" s="18">
        <v>5510410001</v>
      </c>
    </row>
    <row r="454" spans="1:66" ht="63.75">
      <c r="A454" s="18">
        <v>441</v>
      </c>
      <c r="B454" s="102" t="s">
        <v>564</v>
      </c>
      <c r="C454" s="16" t="s">
        <v>356</v>
      </c>
      <c r="D454" s="16" t="s">
        <v>356</v>
      </c>
      <c r="E454" s="16" t="s">
        <v>2095</v>
      </c>
      <c r="F454" s="16" t="s">
        <v>2095</v>
      </c>
      <c r="G454" s="17" t="s">
        <v>1973</v>
      </c>
      <c r="H454" s="12" t="s">
        <v>1781</v>
      </c>
      <c r="I454" s="12">
        <v>20</v>
      </c>
      <c r="J454" s="19">
        <f t="shared" si="29"/>
        <v>209.82</v>
      </c>
      <c r="K454" s="20">
        <v>234.9984</v>
      </c>
      <c r="L454" s="144">
        <f t="shared" si="28"/>
        <v>4196.4</v>
      </c>
      <c r="M454" s="107"/>
      <c r="N454" s="144">
        <f t="shared" si="27"/>
        <v>4699.968</v>
      </c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23">
        <v>20</v>
      </c>
      <c r="AQ454" s="23">
        <v>4700</v>
      </c>
      <c r="AR454" s="103"/>
      <c r="AS454" s="103"/>
      <c r="AT454" s="103"/>
      <c r="AU454" s="103"/>
      <c r="AV454" s="103"/>
      <c r="AW454" s="103"/>
      <c r="AX454" s="24" t="s">
        <v>75</v>
      </c>
      <c r="AY454" s="17" t="s">
        <v>278</v>
      </c>
      <c r="AZ454" s="10" t="s">
        <v>2047</v>
      </c>
      <c r="BA454" s="103"/>
      <c r="BB454" s="104">
        <v>0</v>
      </c>
      <c r="BC454" s="16" t="s">
        <v>1807</v>
      </c>
      <c r="BD454" s="16" t="s">
        <v>2015</v>
      </c>
      <c r="BE454" s="103"/>
      <c r="BF454" s="16" t="s">
        <v>445</v>
      </c>
      <c r="BG454" s="16" t="s">
        <v>445</v>
      </c>
      <c r="BH454" s="16" t="s">
        <v>446</v>
      </c>
      <c r="BI454" s="16" t="s">
        <v>1570</v>
      </c>
      <c r="BJ454" s="16" t="s">
        <v>1569</v>
      </c>
      <c r="BK454" s="16">
        <v>0</v>
      </c>
      <c r="BL454" s="16"/>
      <c r="BM454" s="12">
        <v>740360</v>
      </c>
      <c r="BN454" s="18">
        <v>5510410001</v>
      </c>
    </row>
    <row r="455" spans="1:66" ht="63.75">
      <c r="A455" s="18">
        <v>442</v>
      </c>
      <c r="B455" s="102" t="s">
        <v>564</v>
      </c>
      <c r="C455" s="16" t="s">
        <v>1251</v>
      </c>
      <c r="D455" s="16" t="s">
        <v>1251</v>
      </c>
      <c r="E455" s="16" t="s">
        <v>2096</v>
      </c>
      <c r="F455" s="16" t="s">
        <v>2096</v>
      </c>
      <c r="G455" s="17" t="s">
        <v>1973</v>
      </c>
      <c r="H455" s="12" t="s">
        <v>1781</v>
      </c>
      <c r="I455" s="12">
        <v>10</v>
      </c>
      <c r="J455" s="19">
        <f t="shared" si="29"/>
        <v>133.92</v>
      </c>
      <c r="K455" s="20">
        <v>149.9904</v>
      </c>
      <c r="L455" s="144">
        <f t="shared" si="28"/>
        <v>1339.1999999999998</v>
      </c>
      <c r="M455" s="107"/>
      <c r="N455" s="144">
        <f t="shared" si="27"/>
        <v>1499.904</v>
      </c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23">
        <v>10</v>
      </c>
      <c r="AQ455" s="23">
        <v>1499.9</v>
      </c>
      <c r="AR455" s="103"/>
      <c r="AS455" s="103"/>
      <c r="AT455" s="103"/>
      <c r="AU455" s="103"/>
      <c r="AV455" s="103"/>
      <c r="AW455" s="103"/>
      <c r="AX455" s="24" t="s">
        <v>75</v>
      </c>
      <c r="AY455" s="17" t="s">
        <v>278</v>
      </c>
      <c r="AZ455" s="10" t="s">
        <v>2047</v>
      </c>
      <c r="BA455" s="103"/>
      <c r="BB455" s="104">
        <v>0</v>
      </c>
      <c r="BC455" s="16" t="s">
        <v>1807</v>
      </c>
      <c r="BD455" s="16" t="s">
        <v>2015</v>
      </c>
      <c r="BE455" s="103"/>
      <c r="BF455" s="16" t="s">
        <v>445</v>
      </c>
      <c r="BG455" s="16" t="s">
        <v>445</v>
      </c>
      <c r="BH455" s="16" t="s">
        <v>446</v>
      </c>
      <c r="BI455" s="16" t="s">
        <v>1570</v>
      </c>
      <c r="BJ455" s="16" t="s">
        <v>1569</v>
      </c>
      <c r="BK455" s="16">
        <v>0</v>
      </c>
      <c r="BL455" s="16"/>
      <c r="BM455" s="12">
        <v>740360</v>
      </c>
      <c r="BN455" s="18">
        <v>5510410001</v>
      </c>
    </row>
    <row r="456" spans="1:66" ht="63.75">
      <c r="A456" s="18">
        <v>443</v>
      </c>
      <c r="B456" s="102" t="s">
        <v>564</v>
      </c>
      <c r="C456" s="16" t="s">
        <v>1251</v>
      </c>
      <c r="D456" s="16" t="s">
        <v>1251</v>
      </c>
      <c r="E456" s="16" t="s">
        <v>2097</v>
      </c>
      <c r="F456" s="16" t="s">
        <v>2097</v>
      </c>
      <c r="G456" s="17" t="s">
        <v>1973</v>
      </c>
      <c r="H456" s="12" t="s">
        <v>1781</v>
      </c>
      <c r="I456" s="12">
        <v>10</v>
      </c>
      <c r="J456" s="19">
        <f t="shared" si="29"/>
        <v>98.21</v>
      </c>
      <c r="K456" s="20">
        <v>109.9952</v>
      </c>
      <c r="L456" s="144">
        <f t="shared" si="28"/>
        <v>982.0999999999999</v>
      </c>
      <c r="M456" s="107"/>
      <c r="N456" s="144">
        <f t="shared" si="27"/>
        <v>1099.952</v>
      </c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23">
        <v>10</v>
      </c>
      <c r="AQ456" s="23">
        <v>1100</v>
      </c>
      <c r="AR456" s="103"/>
      <c r="AS456" s="103"/>
      <c r="AT456" s="103"/>
      <c r="AU456" s="103"/>
      <c r="AV456" s="103"/>
      <c r="AW456" s="103"/>
      <c r="AX456" s="24" t="s">
        <v>75</v>
      </c>
      <c r="AY456" s="17" t="s">
        <v>278</v>
      </c>
      <c r="AZ456" s="10" t="s">
        <v>2047</v>
      </c>
      <c r="BA456" s="103"/>
      <c r="BB456" s="104">
        <v>0</v>
      </c>
      <c r="BC456" s="16" t="s">
        <v>1807</v>
      </c>
      <c r="BD456" s="16" t="s">
        <v>2015</v>
      </c>
      <c r="BE456" s="103"/>
      <c r="BF456" s="16" t="s">
        <v>445</v>
      </c>
      <c r="BG456" s="16" t="s">
        <v>445</v>
      </c>
      <c r="BH456" s="16" t="s">
        <v>446</v>
      </c>
      <c r="BI456" s="16" t="s">
        <v>1570</v>
      </c>
      <c r="BJ456" s="16" t="s">
        <v>1569</v>
      </c>
      <c r="BK456" s="16">
        <v>0</v>
      </c>
      <c r="BL456" s="16"/>
      <c r="BM456" s="12">
        <v>740360</v>
      </c>
      <c r="BN456" s="18">
        <v>5510410001</v>
      </c>
    </row>
    <row r="457" spans="1:66" ht="63.75">
      <c r="A457" s="18">
        <v>444</v>
      </c>
      <c r="B457" s="102" t="s">
        <v>564</v>
      </c>
      <c r="C457" s="16" t="s">
        <v>1251</v>
      </c>
      <c r="D457" s="16" t="s">
        <v>1251</v>
      </c>
      <c r="E457" s="16" t="s">
        <v>2098</v>
      </c>
      <c r="F457" s="16" t="s">
        <v>2098</v>
      </c>
      <c r="G457" s="17" t="s">
        <v>1973</v>
      </c>
      <c r="H457" s="12" t="s">
        <v>1781</v>
      </c>
      <c r="I457" s="12">
        <v>10</v>
      </c>
      <c r="J457" s="19">
        <f t="shared" si="29"/>
        <v>111.6</v>
      </c>
      <c r="K457" s="20">
        <v>124.992</v>
      </c>
      <c r="L457" s="140">
        <f t="shared" si="28"/>
        <v>1116</v>
      </c>
      <c r="M457" s="103"/>
      <c r="N457" s="144">
        <f t="shared" si="27"/>
        <v>1249.92</v>
      </c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6">
        <v>10</v>
      </c>
      <c r="AQ457" s="16">
        <v>1249.9</v>
      </c>
      <c r="AR457" s="103"/>
      <c r="AS457" s="103"/>
      <c r="AT457" s="103"/>
      <c r="AU457" s="103"/>
      <c r="AV457" s="103"/>
      <c r="AW457" s="103"/>
      <c r="AX457" s="24" t="s">
        <v>75</v>
      </c>
      <c r="AY457" s="17" t="s">
        <v>278</v>
      </c>
      <c r="AZ457" s="10" t="s">
        <v>2047</v>
      </c>
      <c r="BA457" s="103"/>
      <c r="BB457" s="104">
        <v>0</v>
      </c>
      <c r="BC457" s="16" t="s">
        <v>1807</v>
      </c>
      <c r="BD457" s="16" t="s">
        <v>2015</v>
      </c>
      <c r="BE457" s="103"/>
      <c r="BF457" s="16" t="s">
        <v>445</v>
      </c>
      <c r="BG457" s="16" t="s">
        <v>445</v>
      </c>
      <c r="BH457" s="16" t="s">
        <v>446</v>
      </c>
      <c r="BI457" s="16" t="s">
        <v>1570</v>
      </c>
      <c r="BJ457" s="16" t="s">
        <v>1569</v>
      </c>
      <c r="BK457" s="16">
        <v>0</v>
      </c>
      <c r="BL457" s="16"/>
      <c r="BM457" s="12">
        <v>740360</v>
      </c>
      <c r="BN457" s="18">
        <v>5510410001</v>
      </c>
    </row>
    <row r="458" spans="1:66" ht="63.75">
      <c r="A458" s="18">
        <v>445</v>
      </c>
      <c r="B458" s="102" t="s">
        <v>564</v>
      </c>
      <c r="C458" s="16" t="s">
        <v>1251</v>
      </c>
      <c r="D458" s="16" t="s">
        <v>1251</v>
      </c>
      <c r="E458" s="16" t="s">
        <v>2099</v>
      </c>
      <c r="F458" s="16" t="s">
        <v>2099</v>
      </c>
      <c r="G458" s="17" t="s">
        <v>1973</v>
      </c>
      <c r="H458" s="12" t="s">
        <v>1781</v>
      </c>
      <c r="I458" s="12">
        <v>10</v>
      </c>
      <c r="J458" s="19">
        <f t="shared" si="29"/>
        <v>232.14</v>
      </c>
      <c r="K458" s="20">
        <v>259.9968</v>
      </c>
      <c r="L458" s="140">
        <f t="shared" si="28"/>
        <v>2321.3999999999996</v>
      </c>
      <c r="M458" s="103"/>
      <c r="N458" s="144">
        <f t="shared" si="27"/>
        <v>2599.968</v>
      </c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6">
        <v>10</v>
      </c>
      <c r="AQ458" s="16">
        <v>2600</v>
      </c>
      <c r="AR458" s="103"/>
      <c r="AS458" s="103"/>
      <c r="AT458" s="103"/>
      <c r="AU458" s="103"/>
      <c r="AV458" s="103"/>
      <c r="AW458" s="103"/>
      <c r="AX458" s="24" t="s">
        <v>75</v>
      </c>
      <c r="AY458" s="17" t="s">
        <v>278</v>
      </c>
      <c r="AZ458" s="10" t="s">
        <v>2047</v>
      </c>
      <c r="BA458" s="103"/>
      <c r="BB458" s="104">
        <v>0</v>
      </c>
      <c r="BC458" s="16" t="s">
        <v>1807</v>
      </c>
      <c r="BD458" s="16" t="s">
        <v>2015</v>
      </c>
      <c r="BE458" s="103"/>
      <c r="BF458" s="16" t="s">
        <v>445</v>
      </c>
      <c r="BG458" s="16" t="s">
        <v>445</v>
      </c>
      <c r="BH458" s="16" t="s">
        <v>446</v>
      </c>
      <c r="BI458" s="16" t="s">
        <v>1570</v>
      </c>
      <c r="BJ458" s="16" t="s">
        <v>1569</v>
      </c>
      <c r="BK458" s="16">
        <v>0</v>
      </c>
      <c r="BL458" s="16"/>
      <c r="BM458" s="12">
        <v>740360</v>
      </c>
      <c r="BN458" s="18">
        <v>5510410001</v>
      </c>
    </row>
    <row r="459" spans="1:66" ht="63.75">
      <c r="A459" s="18">
        <v>446</v>
      </c>
      <c r="B459" s="102" t="s">
        <v>564</v>
      </c>
      <c r="C459" s="16" t="s">
        <v>1251</v>
      </c>
      <c r="D459" s="16" t="s">
        <v>1251</v>
      </c>
      <c r="E459" s="16" t="s">
        <v>2100</v>
      </c>
      <c r="F459" s="16" t="s">
        <v>2100</v>
      </c>
      <c r="G459" s="17" t="s">
        <v>1973</v>
      </c>
      <c r="H459" s="12" t="s">
        <v>1781</v>
      </c>
      <c r="I459" s="12">
        <v>10</v>
      </c>
      <c r="J459" s="19">
        <f t="shared" si="29"/>
        <v>35.709999999999994</v>
      </c>
      <c r="K459" s="20">
        <v>39.9952</v>
      </c>
      <c r="L459" s="140">
        <f t="shared" si="28"/>
        <v>357.0999999999999</v>
      </c>
      <c r="M459" s="103"/>
      <c r="N459" s="144">
        <f t="shared" si="27"/>
        <v>399.95199999999994</v>
      </c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6">
        <v>10</v>
      </c>
      <c r="AQ459" s="16">
        <v>400</v>
      </c>
      <c r="AR459" s="103"/>
      <c r="AS459" s="103"/>
      <c r="AT459" s="103"/>
      <c r="AU459" s="103"/>
      <c r="AV459" s="103"/>
      <c r="AW459" s="103"/>
      <c r="AX459" s="24" t="s">
        <v>75</v>
      </c>
      <c r="AY459" s="17" t="s">
        <v>278</v>
      </c>
      <c r="AZ459" s="10" t="s">
        <v>2047</v>
      </c>
      <c r="BA459" s="103"/>
      <c r="BB459" s="104">
        <v>0</v>
      </c>
      <c r="BC459" s="16" t="s">
        <v>1807</v>
      </c>
      <c r="BD459" s="16" t="s">
        <v>2015</v>
      </c>
      <c r="BE459" s="103"/>
      <c r="BF459" s="16" t="s">
        <v>445</v>
      </c>
      <c r="BG459" s="16" t="s">
        <v>445</v>
      </c>
      <c r="BH459" s="16" t="s">
        <v>446</v>
      </c>
      <c r="BI459" s="16" t="s">
        <v>1570</v>
      </c>
      <c r="BJ459" s="16" t="s">
        <v>1569</v>
      </c>
      <c r="BK459" s="16">
        <v>0</v>
      </c>
      <c r="BL459" s="16"/>
      <c r="BM459" s="12">
        <v>740360</v>
      </c>
      <c r="BN459" s="18">
        <v>5510410001</v>
      </c>
    </row>
    <row r="460" spans="1:66" ht="63.75">
      <c r="A460" s="18">
        <v>447</v>
      </c>
      <c r="B460" s="102" t="s">
        <v>564</v>
      </c>
      <c r="C460" s="16" t="s">
        <v>1251</v>
      </c>
      <c r="D460" s="16" t="s">
        <v>1251</v>
      </c>
      <c r="E460" s="16" t="s">
        <v>787</v>
      </c>
      <c r="F460" s="16" t="s">
        <v>787</v>
      </c>
      <c r="G460" s="17" t="s">
        <v>1973</v>
      </c>
      <c r="H460" s="12" t="s">
        <v>1781</v>
      </c>
      <c r="I460" s="12">
        <v>10</v>
      </c>
      <c r="J460" s="19">
        <f t="shared" si="29"/>
        <v>35.709999999999994</v>
      </c>
      <c r="K460" s="20">
        <v>39.9952</v>
      </c>
      <c r="L460" s="140">
        <f t="shared" si="28"/>
        <v>357.0999999999999</v>
      </c>
      <c r="M460" s="103"/>
      <c r="N460" s="144">
        <f t="shared" si="27"/>
        <v>399.95199999999994</v>
      </c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6">
        <v>10</v>
      </c>
      <c r="AQ460" s="16">
        <v>400</v>
      </c>
      <c r="AR460" s="103"/>
      <c r="AS460" s="103"/>
      <c r="AT460" s="103"/>
      <c r="AU460" s="103"/>
      <c r="AV460" s="103"/>
      <c r="AW460" s="103"/>
      <c r="AX460" s="24" t="s">
        <v>75</v>
      </c>
      <c r="AY460" s="17" t="s">
        <v>278</v>
      </c>
      <c r="AZ460" s="10" t="s">
        <v>2047</v>
      </c>
      <c r="BA460" s="103"/>
      <c r="BB460" s="104">
        <v>0</v>
      </c>
      <c r="BC460" s="16" t="s">
        <v>1807</v>
      </c>
      <c r="BD460" s="16" t="s">
        <v>2015</v>
      </c>
      <c r="BE460" s="103"/>
      <c r="BF460" s="16" t="s">
        <v>445</v>
      </c>
      <c r="BG460" s="16" t="s">
        <v>445</v>
      </c>
      <c r="BH460" s="16" t="s">
        <v>446</v>
      </c>
      <c r="BI460" s="16" t="s">
        <v>1570</v>
      </c>
      <c r="BJ460" s="16" t="s">
        <v>1569</v>
      </c>
      <c r="BK460" s="16">
        <v>0</v>
      </c>
      <c r="BL460" s="16"/>
      <c r="BM460" s="12">
        <v>740360</v>
      </c>
      <c r="BN460" s="18">
        <v>5510410001</v>
      </c>
    </row>
    <row r="461" spans="1:66" ht="63.75">
      <c r="A461" s="18">
        <v>448</v>
      </c>
      <c r="B461" s="102" t="s">
        <v>564</v>
      </c>
      <c r="C461" s="16" t="s">
        <v>1251</v>
      </c>
      <c r="D461" s="16" t="s">
        <v>1251</v>
      </c>
      <c r="E461" s="16" t="s">
        <v>788</v>
      </c>
      <c r="F461" s="16" t="s">
        <v>788</v>
      </c>
      <c r="G461" s="17" t="s">
        <v>1973</v>
      </c>
      <c r="H461" s="12" t="s">
        <v>1781</v>
      </c>
      <c r="I461" s="12">
        <v>10</v>
      </c>
      <c r="J461" s="19">
        <f t="shared" si="29"/>
        <v>49.099999999999994</v>
      </c>
      <c r="K461" s="20">
        <v>54.992</v>
      </c>
      <c r="L461" s="140">
        <f t="shared" si="28"/>
        <v>490.99999999999994</v>
      </c>
      <c r="M461" s="103"/>
      <c r="N461" s="144">
        <f t="shared" si="27"/>
        <v>549.92</v>
      </c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6">
        <v>10</v>
      </c>
      <c r="AQ461" s="16">
        <v>549.9</v>
      </c>
      <c r="AR461" s="103"/>
      <c r="AS461" s="103"/>
      <c r="AT461" s="103"/>
      <c r="AU461" s="103"/>
      <c r="AV461" s="103"/>
      <c r="AW461" s="103"/>
      <c r="AX461" s="24" t="s">
        <v>75</v>
      </c>
      <c r="AY461" s="17" t="s">
        <v>278</v>
      </c>
      <c r="AZ461" s="10" t="s">
        <v>2047</v>
      </c>
      <c r="BA461" s="103"/>
      <c r="BB461" s="104">
        <v>0</v>
      </c>
      <c r="BC461" s="16" t="s">
        <v>1807</v>
      </c>
      <c r="BD461" s="16" t="s">
        <v>2015</v>
      </c>
      <c r="BE461" s="103"/>
      <c r="BF461" s="16" t="s">
        <v>445</v>
      </c>
      <c r="BG461" s="16" t="s">
        <v>445</v>
      </c>
      <c r="BH461" s="16" t="s">
        <v>446</v>
      </c>
      <c r="BI461" s="16" t="s">
        <v>1570</v>
      </c>
      <c r="BJ461" s="16" t="s">
        <v>1569</v>
      </c>
      <c r="BK461" s="16">
        <v>0</v>
      </c>
      <c r="BL461" s="16"/>
      <c r="BM461" s="12">
        <v>740360</v>
      </c>
      <c r="BN461" s="18">
        <v>5510410001</v>
      </c>
    </row>
    <row r="462" spans="1:66" ht="63.75">
      <c r="A462" s="18">
        <v>449</v>
      </c>
      <c r="B462" s="102" t="s">
        <v>564</v>
      </c>
      <c r="C462" s="16" t="s">
        <v>1251</v>
      </c>
      <c r="D462" s="16" t="s">
        <v>1251</v>
      </c>
      <c r="E462" s="16" t="s">
        <v>789</v>
      </c>
      <c r="F462" s="16" t="s">
        <v>789</v>
      </c>
      <c r="G462" s="17" t="s">
        <v>1973</v>
      </c>
      <c r="H462" s="12" t="s">
        <v>1781</v>
      </c>
      <c r="I462" s="12">
        <v>10</v>
      </c>
      <c r="J462" s="19">
        <f t="shared" si="29"/>
        <v>53.56999999999999</v>
      </c>
      <c r="K462" s="20">
        <v>59.9984</v>
      </c>
      <c r="L462" s="144">
        <f t="shared" si="28"/>
        <v>535.6999999999999</v>
      </c>
      <c r="M462" s="103"/>
      <c r="N462" s="144">
        <f aca="true" t="shared" si="30" ref="N462:N527">L462*1.12</f>
        <v>599.984</v>
      </c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6">
        <v>10</v>
      </c>
      <c r="AQ462" s="16">
        <v>600</v>
      </c>
      <c r="AR462" s="103"/>
      <c r="AS462" s="103"/>
      <c r="AT462" s="103"/>
      <c r="AU462" s="103"/>
      <c r="AV462" s="103"/>
      <c r="AW462" s="103"/>
      <c r="AX462" s="24" t="s">
        <v>75</v>
      </c>
      <c r="AY462" s="17" t="s">
        <v>278</v>
      </c>
      <c r="AZ462" s="10" t="s">
        <v>2047</v>
      </c>
      <c r="BA462" s="103"/>
      <c r="BB462" s="104">
        <v>0</v>
      </c>
      <c r="BC462" s="16" t="s">
        <v>1807</v>
      </c>
      <c r="BD462" s="16" t="s">
        <v>2015</v>
      </c>
      <c r="BE462" s="103"/>
      <c r="BF462" s="16" t="s">
        <v>445</v>
      </c>
      <c r="BG462" s="16" t="s">
        <v>445</v>
      </c>
      <c r="BH462" s="16" t="s">
        <v>446</v>
      </c>
      <c r="BI462" s="16" t="s">
        <v>1570</v>
      </c>
      <c r="BJ462" s="16" t="s">
        <v>1569</v>
      </c>
      <c r="BK462" s="16">
        <v>0</v>
      </c>
      <c r="BL462" s="16"/>
      <c r="BM462" s="12">
        <v>740360</v>
      </c>
      <c r="BN462" s="18">
        <v>5510410001</v>
      </c>
    </row>
    <row r="463" spans="1:66" ht="63.75">
      <c r="A463" s="18">
        <v>450</v>
      </c>
      <c r="B463" s="102" t="s">
        <v>564</v>
      </c>
      <c r="C463" s="16" t="s">
        <v>1251</v>
      </c>
      <c r="D463" s="16" t="s">
        <v>1251</v>
      </c>
      <c r="E463" s="16" t="s">
        <v>790</v>
      </c>
      <c r="F463" s="16" t="s">
        <v>790</v>
      </c>
      <c r="G463" s="17" t="s">
        <v>1973</v>
      </c>
      <c r="H463" s="12" t="s">
        <v>1781</v>
      </c>
      <c r="I463" s="12">
        <v>10</v>
      </c>
      <c r="J463" s="19">
        <f t="shared" si="29"/>
        <v>66.96</v>
      </c>
      <c r="K463" s="20">
        <v>74.9952</v>
      </c>
      <c r="L463" s="144">
        <f t="shared" si="28"/>
        <v>669.5999999999999</v>
      </c>
      <c r="M463" s="103"/>
      <c r="N463" s="144">
        <f t="shared" si="30"/>
        <v>749.952</v>
      </c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6">
        <v>10</v>
      </c>
      <c r="AQ463" s="16">
        <v>750</v>
      </c>
      <c r="AR463" s="103"/>
      <c r="AS463" s="103"/>
      <c r="AT463" s="103"/>
      <c r="AU463" s="103"/>
      <c r="AV463" s="103"/>
      <c r="AW463" s="103"/>
      <c r="AX463" s="24" t="s">
        <v>75</v>
      </c>
      <c r="AY463" s="17" t="s">
        <v>278</v>
      </c>
      <c r="AZ463" s="10" t="s">
        <v>2047</v>
      </c>
      <c r="BA463" s="103"/>
      <c r="BB463" s="104">
        <v>0</v>
      </c>
      <c r="BC463" s="16" t="s">
        <v>1807</v>
      </c>
      <c r="BD463" s="16" t="s">
        <v>2015</v>
      </c>
      <c r="BE463" s="103"/>
      <c r="BF463" s="16" t="s">
        <v>445</v>
      </c>
      <c r="BG463" s="16" t="s">
        <v>445</v>
      </c>
      <c r="BH463" s="16" t="s">
        <v>446</v>
      </c>
      <c r="BI463" s="16" t="s">
        <v>1570</v>
      </c>
      <c r="BJ463" s="16" t="s">
        <v>1569</v>
      </c>
      <c r="BK463" s="16">
        <v>0</v>
      </c>
      <c r="BL463" s="16" t="s">
        <v>1556</v>
      </c>
      <c r="BM463" s="12">
        <v>740360</v>
      </c>
      <c r="BN463" s="18">
        <v>5510410001</v>
      </c>
    </row>
    <row r="464" spans="1:66" ht="63.75">
      <c r="A464" s="18">
        <v>451</v>
      </c>
      <c r="B464" s="102" t="s">
        <v>564</v>
      </c>
      <c r="C464" s="16" t="s">
        <v>1251</v>
      </c>
      <c r="D464" s="16" t="s">
        <v>1251</v>
      </c>
      <c r="E464" s="16" t="s">
        <v>2098</v>
      </c>
      <c r="F464" s="16" t="s">
        <v>2098</v>
      </c>
      <c r="G464" s="17" t="s">
        <v>1973</v>
      </c>
      <c r="H464" s="12" t="s">
        <v>1781</v>
      </c>
      <c r="I464" s="12">
        <v>10</v>
      </c>
      <c r="J464" s="19">
        <f t="shared" si="29"/>
        <v>178.57</v>
      </c>
      <c r="K464" s="20">
        <v>199.9984</v>
      </c>
      <c r="L464" s="144">
        <f t="shared" si="28"/>
        <v>1785.6999999999998</v>
      </c>
      <c r="M464" s="103"/>
      <c r="N464" s="144">
        <f t="shared" si="30"/>
        <v>1999.984</v>
      </c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6">
        <v>10</v>
      </c>
      <c r="AQ464" s="16">
        <v>2000</v>
      </c>
      <c r="AR464" s="103"/>
      <c r="AS464" s="103"/>
      <c r="AT464" s="103"/>
      <c r="AU464" s="103"/>
      <c r="AV464" s="103"/>
      <c r="AW464" s="103"/>
      <c r="AX464" s="24" t="s">
        <v>75</v>
      </c>
      <c r="AY464" s="17" t="s">
        <v>278</v>
      </c>
      <c r="AZ464" s="10" t="s">
        <v>2047</v>
      </c>
      <c r="BA464" s="103"/>
      <c r="BB464" s="104">
        <v>0</v>
      </c>
      <c r="BC464" s="16" t="s">
        <v>1807</v>
      </c>
      <c r="BD464" s="16" t="s">
        <v>2015</v>
      </c>
      <c r="BE464" s="103"/>
      <c r="BF464" s="16" t="s">
        <v>445</v>
      </c>
      <c r="BG464" s="16" t="s">
        <v>445</v>
      </c>
      <c r="BH464" s="16" t="s">
        <v>446</v>
      </c>
      <c r="BI464" s="16" t="s">
        <v>1570</v>
      </c>
      <c r="BJ464" s="16" t="s">
        <v>1569</v>
      </c>
      <c r="BK464" s="16">
        <v>0</v>
      </c>
      <c r="BL464" s="16" t="s">
        <v>1556</v>
      </c>
      <c r="BM464" s="12">
        <v>740360</v>
      </c>
      <c r="BN464" s="18">
        <v>5510410001</v>
      </c>
    </row>
    <row r="465" spans="1:66" ht="242.25">
      <c r="A465" s="18">
        <v>452</v>
      </c>
      <c r="B465" s="102" t="s">
        <v>565</v>
      </c>
      <c r="C465" s="16" t="s">
        <v>1252</v>
      </c>
      <c r="D465" s="16" t="s">
        <v>1252</v>
      </c>
      <c r="E465" s="91" t="s">
        <v>1606</v>
      </c>
      <c r="F465" s="16" t="s">
        <v>2177</v>
      </c>
      <c r="G465" s="17" t="s">
        <v>1973</v>
      </c>
      <c r="H465" s="12" t="s">
        <v>1671</v>
      </c>
      <c r="I465" s="12">
        <v>0.8</v>
      </c>
      <c r="J465" s="19">
        <f t="shared" si="29"/>
        <v>84954.9</v>
      </c>
      <c r="K465" s="20">
        <v>95149.488</v>
      </c>
      <c r="L465" s="144">
        <f t="shared" si="28"/>
        <v>67963.92</v>
      </c>
      <c r="M465" s="107"/>
      <c r="N465" s="144">
        <f t="shared" si="30"/>
        <v>76119.5904</v>
      </c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23">
        <v>0.8</v>
      </c>
      <c r="AQ465" s="23">
        <v>76119.6</v>
      </c>
      <c r="AR465" s="103"/>
      <c r="AS465" s="103"/>
      <c r="AT465" s="103"/>
      <c r="AU465" s="103"/>
      <c r="AV465" s="103"/>
      <c r="AW465" s="103"/>
      <c r="AX465" s="24" t="s">
        <v>465</v>
      </c>
      <c r="AY465" s="17" t="s">
        <v>278</v>
      </c>
      <c r="AZ465" s="10" t="s">
        <v>2047</v>
      </c>
      <c r="BA465" s="103"/>
      <c r="BB465" s="104">
        <v>0</v>
      </c>
      <c r="BC465" s="16" t="s">
        <v>1807</v>
      </c>
      <c r="BD465" s="16" t="s">
        <v>2015</v>
      </c>
      <c r="BE465" s="103"/>
      <c r="BF465" s="16" t="s">
        <v>445</v>
      </c>
      <c r="BG465" s="16" t="s">
        <v>445</v>
      </c>
      <c r="BH465" s="16" t="s">
        <v>446</v>
      </c>
      <c r="BI465" s="16" t="s">
        <v>1570</v>
      </c>
      <c r="BJ465" s="16" t="s">
        <v>1569</v>
      </c>
      <c r="BK465" s="16">
        <v>0</v>
      </c>
      <c r="BL465" s="16" t="s">
        <v>1556</v>
      </c>
      <c r="BM465" s="12">
        <v>740360</v>
      </c>
      <c r="BN465" s="18">
        <v>5510410001</v>
      </c>
    </row>
    <row r="466" spans="1:66" ht="242.25">
      <c r="A466" s="18">
        <v>453</v>
      </c>
      <c r="B466" s="102" t="s">
        <v>565</v>
      </c>
      <c r="C466" s="16" t="s">
        <v>1253</v>
      </c>
      <c r="D466" s="16" t="s">
        <v>1253</v>
      </c>
      <c r="E466" s="91" t="s">
        <v>1606</v>
      </c>
      <c r="F466" s="16" t="s">
        <v>2177</v>
      </c>
      <c r="G466" s="17" t="s">
        <v>1973</v>
      </c>
      <c r="H466" s="12" t="s">
        <v>1781</v>
      </c>
      <c r="I466" s="12">
        <v>1</v>
      </c>
      <c r="J466" s="19">
        <f t="shared" si="29"/>
        <v>283185.8</v>
      </c>
      <c r="K466" s="20">
        <v>317168.096</v>
      </c>
      <c r="L466" s="140">
        <f t="shared" si="28"/>
        <v>283185.8</v>
      </c>
      <c r="M466" s="103"/>
      <c r="N466" s="144">
        <f t="shared" si="30"/>
        <v>317168.096</v>
      </c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6">
        <v>1</v>
      </c>
      <c r="AQ466" s="16">
        <v>317168.1</v>
      </c>
      <c r="AR466" s="103"/>
      <c r="AS466" s="103"/>
      <c r="AT466" s="103"/>
      <c r="AU466" s="103"/>
      <c r="AV466" s="103"/>
      <c r="AW466" s="103"/>
      <c r="AX466" s="24" t="s">
        <v>465</v>
      </c>
      <c r="AY466" s="17" t="s">
        <v>278</v>
      </c>
      <c r="AZ466" s="10" t="s">
        <v>2047</v>
      </c>
      <c r="BA466" s="103"/>
      <c r="BB466" s="104">
        <v>0</v>
      </c>
      <c r="BC466" s="16" t="s">
        <v>1807</v>
      </c>
      <c r="BD466" s="16" t="s">
        <v>2015</v>
      </c>
      <c r="BE466" s="103"/>
      <c r="BF466" s="16" t="s">
        <v>445</v>
      </c>
      <c r="BG466" s="16" t="s">
        <v>445</v>
      </c>
      <c r="BH466" s="16" t="s">
        <v>446</v>
      </c>
      <c r="BI466" s="16" t="s">
        <v>1570</v>
      </c>
      <c r="BJ466" s="16" t="s">
        <v>1569</v>
      </c>
      <c r="BK466" s="16">
        <v>0</v>
      </c>
      <c r="BL466" s="16" t="s">
        <v>1556</v>
      </c>
      <c r="BM466" s="12">
        <v>740360</v>
      </c>
      <c r="BN466" s="18">
        <v>5510410001</v>
      </c>
    </row>
    <row r="467" spans="1:66" ht="242.25">
      <c r="A467" s="18">
        <v>454</v>
      </c>
      <c r="B467" s="102" t="s">
        <v>565</v>
      </c>
      <c r="C467" s="16" t="s">
        <v>1254</v>
      </c>
      <c r="D467" s="16" t="s">
        <v>1254</v>
      </c>
      <c r="E467" s="91" t="s">
        <v>1606</v>
      </c>
      <c r="F467" s="16" t="s">
        <v>2177</v>
      </c>
      <c r="G467" s="17" t="s">
        <v>1973</v>
      </c>
      <c r="H467" s="12" t="s">
        <v>1781</v>
      </c>
      <c r="I467" s="12">
        <v>0.7</v>
      </c>
      <c r="J467" s="19">
        <f t="shared" si="29"/>
        <v>283185.8</v>
      </c>
      <c r="K467" s="20">
        <v>317168.096</v>
      </c>
      <c r="L467" s="144">
        <f t="shared" si="28"/>
        <v>198230.05999999997</v>
      </c>
      <c r="M467" s="103"/>
      <c r="N467" s="144">
        <f t="shared" si="30"/>
        <v>222017.6672</v>
      </c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6">
        <v>0.7</v>
      </c>
      <c r="AQ467" s="23">
        <v>222017.7</v>
      </c>
      <c r="AR467" s="103"/>
      <c r="AS467" s="103"/>
      <c r="AT467" s="103"/>
      <c r="AU467" s="103"/>
      <c r="AV467" s="103"/>
      <c r="AW467" s="103"/>
      <c r="AX467" s="24" t="s">
        <v>465</v>
      </c>
      <c r="AY467" s="17" t="s">
        <v>63</v>
      </c>
      <c r="AZ467" s="10" t="s">
        <v>2047</v>
      </c>
      <c r="BA467" s="103"/>
      <c r="BB467" s="104">
        <v>0</v>
      </c>
      <c r="BC467" s="16" t="s">
        <v>1807</v>
      </c>
      <c r="BD467" s="16" t="s">
        <v>2015</v>
      </c>
      <c r="BE467" s="103"/>
      <c r="BF467" s="16" t="s">
        <v>445</v>
      </c>
      <c r="BG467" s="16" t="s">
        <v>445</v>
      </c>
      <c r="BH467" s="16" t="s">
        <v>446</v>
      </c>
      <c r="BI467" s="16" t="s">
        <v>1570</v>
      </c>
      <c r="BJ467" s="16" t="s">
        <v>1569</v>
      </c>
      <c r="BK467" s="16">
        <v>0</v>
      </c>
      <c r="BL467" s="16"/>
      <c r="BM467" s="12">
        <v>740360</v>
      </c>
      <c r="BN467" s="18">
        <v>5510410001</v>
      </c>
    </row>
    <row r="468" spans="1:66" ht="242.25">
      <c r="A468" s="18">
        <v>455</v>
      </c>
      <c r="B468" s="102" t="s">
        <v>565</v>
      </c>
      <c r="C468" s="16" t="s">
        <v>1255</v>
      </c>
      <c r="D468" s="16" t="s">
        <v>1255</v>
      </c>
      <c r="E468" s="91" t="s">
        <v>1607</v>
      </c>
      <c r="F468" s="16" t="s">
        <v>2177</v>
      </c>
      <c r="G468" s="17" t="s">
        <v>1973</v>
      </c>
      <c r="H468" s="12" t="s">
        <v>1781</v>
      </c>
      <c r="I468" s="12">
        <v>1.5</v>
      </c>
      <c r="J468" s="19">
        <f t="shared" si="29"/>
        <v>283185.8</v>
      </c>
      <c r="K468" s="20">
        <v>317168.096</v>
      </c>
      <c r="L468" s="144">
        <f t="shared" si="28"/>
        <v>424778.69999999995</v>
      </c>
      <c r="M468" s="107"/>
      <c r="N468" s="144">
        <f t="shared" si="30"/>
        <v>475752.144</v>
      </c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23">
        <v>1.5</v>
      </c>
      <c r="AQ468" s="23">
        <v>475752.1</v>
      </c>
      <c r="AR468" s="103"/>
      <c r="AS468" s="103"/>
      <c r="AT468" s="103"/>
      <c r="AU468" s="103"/>
      <c r="AV468" s="103"/>
      <c r="AW468" s="103"/>
      <c r="AX468" s="24" t="s">
        <v>465</v>
      </c>
      <c r="AY468" s="17" t="s">
        <v>63</v>
      </c>
      <c r="AZ468" s="10" t="s">
        <v>2047</v>
      </c>
      <c r="BA468" s="103"/>
      <c r="BB468" s="104">
        <v>0</v>
      </c>
      <c r="BC468" s="16" t="s">
        <v>1807</v>
      </c>
      <c r="BD468" s="16" t="s">
        <v>2015</v>
      </c>
      <c r="BE468" s="103"/>
      <c r="BF468" s="16" t="s">
        <v>445</v>
      </c>
      <c r="BG468" s="16" t="s">
        <v>445</v>
      </c>
      <c r="BH468" s="16" t="s">
        <v>446</v>
      </c>
      <c r="BI468" s="16" t="s">
        <v>1570</v>
      </c>
      <c r="BJ468" s="16" t="s">
        <v>1569</v>
      </c>
      <c r="BK468" s="16">
        <v>0</v>
      </c>
      <c r="BL468" s="16"/>
      <c r="BM468" s="12">
        <v>740360</v>
      </c>
      <c r="BN468" s="18">
        <v>5510410001</v>
      </c>
    </row>
    <row r="469" spans="1:66" ht="216.75">
      <c r="A469" s="18">
        <v>456</v>
      </c>
      <c r="B469" s="102" t="s">
        <v>496</v>
      </c>
      <c r="C469" s="16" t="s">
        <v>1256</v>
      </c>
      <c r="D469" s="16" t="s">
        <v>1256</v>
      </c>
      <c r="E469" s="91" t="s">
        <v>1753</v>
      </c>
      <c r="F469" s="16" t="s">
        <v>2162</v>
      </c>
      <c r="G469" s="17" t="s">
        <v>1973</v>
      </c>
      <c r="H469" s="12" t="s">
        <v>1781</v>
      </c>
      <c r="I469" s="12">
        <v>2</v>
      </c>
      <c r="J469" s="19">
        <f t="shared" si="29"/>
        <v>73214.28</v>
      </c>
      <c r="K469" s="20">
        <v>81999.9936</v>
      </c>
      <c r="L469" s="144">
        <f t="shared" si="28"/>
        <v>146428.56</v>
      </c>
      <c r="M469" s="107"/>
      <c r="N469" s="144">
        <f t="shared" si="30"/>
        <v>163999.9872</v>
      </c>
      <c r="O469" s="107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6">
        <v>2</v>
      </c>
      <c r="AQ469" s="16">
        <v>164000</v>
      </c>
      <c r="AR469" s="103"/>
      <c r="AS469" s="103"/>
      <c r="AT469" s="103"/>
      <c r="AU469" s="103"/>
      <c r="AV469" s="103"/>
      <c r="AW469" s="103"/>
      <c r="AX469" s="24" t="s">
        <v>466</v>
      </c>
      <c r="AY469" s="17" t="s">
        <v>278</v>
      </c>
      <c r="AZ469" s="10" t="s">
        <v>2047</v>
      </c>
      <c r="BA469" s="103"/>
      <c r="BB469" s="104">
        <v>0</v>
      </c>
      <c r="BC469" s="16" t="s">
        <v>1807</v>
      </c>
      <c r="BD469" s="16" t="s">
        <v>2015</v>
      </c>
      <c r="BE469" s="103"/>
      <c r="BF469" s="16" t="s">
        <v>445</v>
      </c>
      <c r="BG469" s="16" t="s">
        <v>445</v>
      </c>
      <c r="BH469" s="16" t="s">
        <v>446</v>
      </c>
      <c r="BI469" s="16" t="s">
        <v>1570</v>
      </c>
      <c r="BJ469" s="16" t="s">
        <v>1569</v>
      </c>
      <c r="BK469" s="16">
        <v>0</v>
      </c>
      <c r="BL469" s="16"/>
      <c r="BM469" s="12">
        <v>740360</v>
      </c>
      <c r="BN469" s="18">
        <v>5510410001</v>
      </c>
    </row>
    <row r="470" spans="1:66" ht="216.75">
      <c r="A470" s="18">
        <v>457</v>
      </c>
      <c r="B470" s="102" t="s">
        <v>496</v>
      </c>
      <c r="C470" s="16" t="s">
        <v>1257</v>
      </c>
      <c r="D470" s="16" t="s">
        <v>1257</v>
      </c>
      <c r="E470" s="91" t="s">
        <v>1159</v>
      </c>
      <c r="F470" s="16" t="s">
        <v>2182</v>
      </c>
      <c r="G470" s="17" t="s">
        <v>1973</v>
      </c>
      <c r="H470" s="12" t="s">
        <v>1781</v>
      </c>
      <c r="I470" s="12">
        <v>4</v>
      </c>
      <c r="J470" s="19">
        <f t="shared" si="29"/>
        <v>4336.28</v>
      </c>
      <c r="K470" s="20">
        <v>4856.6336</v>
      </c>
      <c r="L470" s="144">
        <f t="shared" si="28"/>
        <v>17345.12</v>
      </c>
      <c r="M470" s="103"/>
      <c r="N470" s="144">
        <f t="shared" si="30"/>
        <v>19426.5344</v>
      </c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6">
        <v>4</v>
      </c>
      <c r="AQ470" s="23">
        <v>19426.5</v>
      </c>
      <c r="AR470" s="103"/>
      <c r="AS470" s="103"/>
      <c r="AT470" s="103"/>
      <c r="AU470" s="103"/>
      <c r="AV470" s="103"/>
      <c r="AW470" s="103"/>
      <c r="AX470" s="24" t="s">
        <v>466</v>
      </c>
      <c r="AY470" s="17" t="s">
        <v>278</v>
      </c>
      <c r="AZ470" s="10" t="s">
        <v>2047</v>
      </c>
      <c r="BA470" s="103"/>
      <c r="BB470" s="104">
        <v>0</v>
      </c>
      <c r="BC470" s="16" t="s">
        <v>1807</v>
      </c>
      <c r="BD470" s="16" t="s">
        <v>2015</v>
      </c>
      <c r="BE470" s="103"/>
      <c r="BF470" s="16" t="s">
        <v>445</v>
      </c>
      <c r="BG470" s="16" t="s">
        <v>445</v>
      </c>
      <c r="BH470" s="16" t="s">
        <v>446</v>
      </c>
      <c r="BI470" s="16" t="s">
        <v>1570</v>
      </c>
      <c r="BJ470" s="16" t="s">
        <v>1569</v>
      </c>
      <c r="BK470" s="16">
        <v>0</v>
      </c>
      <c r="BL470" s="16"/>
      <c r="BM470" s="12">
        <v>740360</v>
      </c>
      <c r="BN470" s="18">
        <v>5510410001</v>
      </c>
    </row>
    <row r="471" spans="1:66" ht="216.75">
      <c r="A471" s="18">
        <v>458</v>
      </c>
      <c r="B471" s="102" t="s">
        <v>496</v>
      </c>
      <c r="C471" s="16" t="s">
        <v>1258</v>
      </c>
      <c r="D471" s="16" t="s">
        <v>1258</v>
      </c>
      <c r="E471" s="91" t="s">
        <v>1158</v>
      </c>
      <c r="F471" s="16" t="s">
        <v>2183</v>
      </c>
      <c r="G471" s="17" t="s">
        <v>1973</v>
      </c>
      <c r="H471" s="12" t="s">
        <v>1781</v>
      </c>
      <c r="I471" s="12">
        <v>4</v>
      </c>
      <c r="J471" s="19">
        <f t="shared" si="29"/>
        <v>10200.99</v>
      </c>
      <c r="K471" s="20">
        <v>11425.1088</v>
      </c>
      <c r="L471" s="144">
        <f t="shared" si="28"/>
        <v>40803.96</v>
      </c>
      <c r="M471" s="103"/>
      <c r="N471" s="144">
        <f t="shared" si="30"/>
        <v>45700.4352</v>
      </c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6">
        <v>4</v>
      </c>
      <c r="AQ471" s="16">
        <v>45700.4</v>
      </c>
      <c r="AR471" s="103"/>
      <c r="AS471" s="103"/>
      <c r="AT471" s="103"/>
      <c r="AU471" s="103"/>
      <c r="AV471" s="103"/>
      <c r="AW471" s="103"/>
      <c r="AX471" s="24" t="s">
        <v>466</v>
      </c>
      <c r="AY471" s="17" t="s">
        <v>278</v>
      </c>
      <c r="AZ471" s="10" t="s">
        <v>2047</v>
      </c>
      <c r="BA471" s="103"/>
      <c r="BB471" s="104">
        <v>0</v>
      </c>
      <c r="BC471" s="16" t="s">
        <v>1807</v>
      </c>
      <c r="BD471" s="16" t="s">
        <v>2015</v>
      </c>
      <c r="BE471" s="103"/>
      <c r="BF471" s="16" t="s">
        <v>445</v>
      </c>
      <c r="BG471" s="16" t="s">
        <v>445</v>
      </c>
      <c r="BH471" s="16" t="s">
        <v>446</v>
      </c>
      <c r="BI471" s="16" t="s">
        <v>1570</v>
      </c>
      <c r="BJ471" s="16" t="s">
        <v>1569</v>
      </c>
      <c r="BK471" s="16">
        <v>0</v>
      </c>
      <c r="BL471" s="16"/>
      <c r="BM471" s="12">
        <v>740360</v>
      </c>
      <c r="BN471" s="18">
        <v>5510410001</v>
      </c>
    </row>
    <row r="472" spans="1:66" ht="241.5" customHeight="1">
      <c r="A472" s="18">
        <v>459</v>
      </c>
      <c r="B472" s="102" t="s">
        <v>496</v>
      </c>
      <c r="C472" s="16" t="s">
        <v>1259</v>
      </c>
      <c r="D472" s="16" t="s">
        <v>1259</v>
      </c>
      <c r="E472" s="91" t="s">
        <v>1754</v>
      </c>
      <c r="F472" s="16" t="s">
        <v>2247</v>
      </c>
      <c r="G472" s="17" t="s">
        <v>1973</v>
      </c>
      <c r="H472" s="12" t="s">
        <v>1781</v>
      </c>
      <c r="I472" s="12">
        <v>4</v>
      </c>
      <c r="J472" s="19">
        <f t="shared" si="29"/>
        <v>21238.94</v>
      </c>
      <c r="K472" s="20">
        <v>23787.6128</v>
      </c>
      <c r="L472" s="144">
        <f t="shared" si="28"/>
        <v>84955.76</v>
      </c>
      <c r="M472" s="103"/>
      <c r="N472" s="144">
        <f t="shared" si="30"/>
        <v>95150.45120000001</v>
      </c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6">
        <v>4</v>
      </c>
      <c r="AQ472" s="23">
        <v>95150.5</v>
      </c>
      <c r="AR472" s="103"/>
      <c r="AS472" s="103"/>
      <c r="AT472" s="103"/>
      <c r="AU472" s="103"/>
      <c r="AV472" s="103"/>
      <c r="AW472" s="103"/>
      <c r="AX472" s="24" t="s">
        <v>466</v>
      </c>
      <c r="AY472" s="17" t="s">
        <v>278</v>
      </c>
      <c r="AZ472" s="10" t="s">
        <v>2047</v>
      </c>
      <c r="BA472" s="103"/>
      <c r="BB472" s="104">
        <v>0</v>
      </c>
      <c r="BC472" s="16" t="s">
        <v>1807</v>
      </c>
      <c r="BD472" s="16" t="s">
        <v>2015</v>
      </c>
      <c r="BE472" s="103"/>
      <c r="BF472" s="16" t="s">
        <v>445</v>
      </c>
      <c r="BG472" s="16" t="s">
        <v>445</v>
      </c>
      <c r="BH472" s="16" t="s">
        <v>446</v>
      </c>
      <c r="BI472" s="16" t="s">
        <v>1570</v>
      </c>
      <c r="BJ472" s="16" t="s">
        <v>1569</v>
      </c>
      <c r="BK472" s="16">
        <v>0</v>
      </c>
      <c r="BL472" s="16"/>
      <c r="BM472" s="12">
        <v>740360</v>
      </c>
      <c r="BN472" s="18">
        <v>5510410001</v>
      </c>
    </row>
    <row r="473" spans="1:66" ht="242.25" customHeight="1">
      <c r="A473" s="18">
        <v>460</v>
      </c>
      <c r="B473" s="102" t="s">
        <v>496</v>
      </c>
      <c r="C473" s="16" t="s">
        <v>1260</v>
      </c>
      <c r="D473" s="16" t="s">
        <v>1260</v>
      </c>
      <c r="E473" s="91" t="s">
        <v>1755</v>
      </c>
      <c r="F473" s="16" t="s">
        <v>253</v>
      </c>
      <c r="G473" s="17" t="s">
        <v>1973</v>
      </c>
      <c r="H473" s="12" t="s">
        <v>1781</v>
      </c>
      <c r="I473" s="12">
        <v>3</v>
      </c>
      <c r="J473" s="19">
        <f t="shared" si="29"/>
        <v>31858.4</v>
      </c>
      <c r="K473" s="20">
        <v>35681.408</v>
      </c>
      <c r="L473" s="144">
        <f t="shared" si="28"/>
        <v>95575.20000000001</v>
      </c>
      <c r="M473" s="103"/>
      <c r="N473" s="144">
        <f t="shared" si="30"/>
        <v>107044.22400000002</v>
      </c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6">
        <v>3</v>
      </c>
      <c r="AQ473" s="23">
        <v>107044.2</v>
      </c>
      <c r="AR473" s="103"/>
      <c r="AS473" s="103"/>
      <c r="AT473" s="103"/>
      <c r="AU473" s="103"/>
      <c r="AV473" s="103"/>
      <c r="AW473" s="103"/>
      <c r="AX473" s="24" t="s">
        <v>466</v>
      </c>
      <c r="AY473" s="17" t="s">
        <v>278</v>
      </c>
      <c r="AZ473" s="10" t="s">
        <v>2047</v>
      </c>
      <c r="BA473" s="103"/>
      <c r="BB473" s="104">
        <v>0</v>
      </c>
      <c r="BC473" s="16" t="s">
        <v>1807</v>
      </c>
      <c r="BD473" s="16" t="s">
        <v>2015</v>
      </c>
      <c r="BE473" s="103"/>
      <c r="BF473" s="16" t="s">
        <v>445</v>
      </c>
      <c r="BG473" s="16" t="s">
        <v>445</v>
      </c>
      <c r="BH473" s="16" t="s">
        <v>446</v>
      </c>
      <c r="BI473" s="16" t="s">
        <v>1570</v>
      </c>
      <c r="BJ473" s="16" t="s">
        <v>1569</v>
      </c>
      <c r="BK473" s="16">
        <v>0</v>
      </c>
      <c r="BL473" s="16"/>
      <c r="BM473" s="12">
        <v>740360</v>
      </c>
      <c r="BN473" s="18">
        <v>5510410001</v>
      </c>
    </row>
    <row r="474" spans="1:66" ht="229.5">
      <c r="A474" s="18">
        <v>461</v>
      </c>
      <c r="B474" s="102" t="s">
        <v>496</v>
      </c>
      <c r="C474" s="16" t="s">
        <v>1261</v>
      </c>
      <c r="D474" s="16" t="s">
        <v>1261</v>
      </c>
      <c r="E474" s="91" t="s">
        <v>1756</v>
      </c>
      <c r="F474" s="16" t="s">
        <v>1972</v>
      </c>
      <c r="G474" s="17" t="s">
        <v>1973</v>
      </c>
      <c r="H474" s="12" t="s">
        <v>1781</v>
      </c>
      <c r="I474" s="12">
        <v>3</v>
      </c>
      <c r="J474" s="19">
        <f t="shared" si="29"/>
        <v>29999.999999999996</v>
      </c>
      <c r="K474" s="20">
        <v>33600</v>
      </c>
      <c r="L474" s="140">
        <f t="shared" si="28"/>
        <v>89999.99999999999</v>
      </c>
      <c r="M474" s="103"/>
      <c r="N474" s="144">
        <f t="shared" si="30"/>
        <v>100800</v>
      </c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6">
        <v>3</v>
      </c>
      <c r="AQ474" s="16">
        <v>100800</v>
      </c>
      <c r="AR474" s="103"/>
      <c r="AS474" s="103"/>
      <c r="AT474" s="103"/>
      <c r="AU474" s="103"/>
      <c r="AV474" s="103"/>
      <c r="AW474" s="103"/>
      <c r="AX474" s="24" t="s">
        <v>466</v>
      </c>
      <c r="AY474" s="17" t="s">
        <v>278</v>
      </c>
      <c r="AZ474" s="10" t="s">
        <v>2047</v>
      </c>
      <c r="BA474" s="103"/>
      <c r="BB474" s="104">
        <v>0</v>
      </c>
      <c r="BC474" s="16" t="s">
        <v>1807</v>
      </c>
      <c r="BD474" s="16" t="s">
        <v>2015</v>
      </c>
      <c r="BE474" s="103"/>
      <c r="BF474" s="16" t="s">
        <v>445</v>
      </c>
      <c r="BG474" s="16" t="s">
        <v>445</v>
      </c>
      <c r="BH474" s="16" t="s">
        <v>446</v>
      </c>
      <c r="BI474" s="16" t="s">
        <v>1570</v>
      </c>
      <c r="BJ474" s="16" t="s">
        <v>1569</v>
      </c>
      <c r="BK474" s="16">
        <v>0</v>
      </c>
      <c r="BL474" s="16"/>
      <c r="BM474" s="12">
        <v>740360</v>
      </c>
      <c r="BN474" s="18">
        <v>5510410001</v>
      </c>
    </row>
    <row r="475" spans="1:66" ht="229.5">
      <c r="A475" s="18">
        <v>462</v>
      </c>
      <c r="B475" s="102" t="s">
        <v>496</v>
      </c>
      <c r="C475" s="16" t="s">
        <v>1439</v>
      </c>
      <c r="D475" s="16" t="s">
        <v>1439</v>
      </c>
      <c r="E475" s="91" t="s">
        <v>1757</v>
      </c>
      <c r="F475" s="16" t="s">
        <v>121</v>
      </c>
      <c r="G475" s="17" t="s">
        <v>1973</v>
      </c>
      <c r="H475" s="12" t="s">
        <v>1781</v>
      </c>
      <c r="I475" s="12">
        <v>1</v>
      </c>
      <c r="J475" s="19">
        <f t="shared" si="29"/>
        <v>46017.7</v>
      </c>
      <c r="K475" s="20">
        <v>51539.824</v>
      </c>
      <c r="L475" s="144">
        <f t="shared" si="28"/>
        <v>46017.7</v>
      </c>
      <c r="M475" s="103"/>
      <c r="N475" s="144">
        <f t="shared" si="30"/>
        <v>51539.824</v>
      </c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6">
        <v>1</v>
      </c>
      <c r="AQ475" s="23">
        <v>51539.8</v>
      </c>
      <c r="AR475" s="103"/>
      <c r="AS475" s="103"/>
      <c r="AT475" s="103"/>
      <c r="AU475" s="103"/>
      <c r="AV475" s="103"/>
      <c r="AW475" s="103"/>
      <c r="AX475" s="24" t="s">
        <v>466</v>
      </c>
      <c r="AY475" s="17" t="s">
        <v>278</v>
      </c>
      <c r="AZ475" s="10" t="s">
        <v>2047</v>
      </c>
      <c r="BA475" s="103"/>
      <c r="BB475" s="104">
        <v>0</v>
      </c>
      <c r="BC475" s="16" t="s">
        <v>1807</v>
      </c>
      <c r="BD475" s="16" t="s">
        <v>2015</v>
      </c>
      <c r="BE475" s="103"/>
      <c r="BF475" s="16" t="s">
        <v>445</v>
      </c>
      <c r="BG475" s="16" t="s">
        <v>445</v>
      </c>
      <c r="BH475" s="16" t="s">
        <v>446</v>
      </c>
      <c r="BI475" s="16" t="s">
        <v>1570</v>
      </c>
      <c r="BJ475" s="16" t="s">
        <v>1569</v>
      </c>
      <c r="BK475" s="16">
        <v>0</v>
      </c>
      <c r="BL475" s="16"/>
      <c r="BM475" s="12">
        <v>740360</v>
      </c>
      <c r="BN475" s="18">
        <v>5510410001</v>
      </c>
    </row>
    <row r="476" spans="1:66" ht="255">
      <c r="A476" s="18">
        <v>463</v>
      </c>
      <c r="B476" s="102" t="s">
        <v>496</v>
      </c>
      <c r="C476" s="16" t="s">
        <v>1440</v>
      </c>
      <c r="D476" s="16" t="s">
        <v>1440</v>
      </c>
      <c r="E476" s="91" t="s">
        <v>1608</v>
      </c>
      <c r="F476" s="16" t="s">
        <v>122</v>
      </c>
      <c r="G476" s="17" t="s">
        <v>1974</v>
      </c>
      <c r="H476" s="12" t="s">
        <v>1781</v>
      </c>
      <c r="I476" s="12">
        <v>4</v>
      </c>
      <c r="J476" s="19">
        <f t="shared" si="29"/>
        <v>69642.84999999999</v>
      </c>
      <c r="K476" s="20">
        <v>77999.992</v>
      </c>
      <c r="L476" s="144">
        <f t="shared" si="28"/>
        <v>278571.39999999997</v>
      </c>
      <c r="M476" s="103"/>
      <c r="N476" s="144">
        <f t="shared" si="30"/>
        <v>311999.968</v>
      </c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6">
        <v>4</v>
      </c>
      <c r="AQ476" s="16">
        <v>312000</v>
      </c>
      <c r="AR476" s="103"/>
      <c r="AS476" s="103"/>
      <c r="AT476" s="103"/>
      <c r="AU476" s="103"/>
      <c r="AV476" s="103"/>
      <c r="AW476" s="103"/>
      <c r="AX476" s="24" t="s">
        <v>467</v>
      </c>
      <c r="AY476" s="17" t="s">
        <v>468</v>
      </c>
      <c r="AZ476" s="10" t="s">
        <v>2047</v>
      </c>
      <c r="BA476" s="103"/>
      <c r="BB476" s="104">
        <v>30</v>
      </c>
      <c r="BC476" s="16" t="s">
        <v>1807</v>
      </c>
      <c r="BD476" s="16" t="s">
        <v>2015</v>
      </c>
      <c r="BE476" s="103"/>
      <c r="BF476" s="16" t="s">
        <v>445</v>
      </c>
      <c r="BG476" s="16" t="s">
        <v>445</v>
      </c>
      <c r="BH476" s="16" t="s">
        <v>446</v>
      </c>
      <c r="BI476" s="16" t="s">
        <v>1570</v>
      </c>
      <c r="BJ476" s="16" t="s">
        <v>1569</v>
      </c>
      <c r="BK476" s="16">
        <v>0</v>
      </c>
      <c r="BL476" s="16"/>
      <c r="BM476" s="12">
        <v>740360</v>
      </c>
      <c r="BN476" s="18">
        <v>5510410001</v>
      </c>
    </row>
    <row r="477" spans="1:66" ht="255">
      <c r="A477" s="18">
        <v>464</v>
      </c>
      <c r="B477" s="102" t="s">
        <v>496</v>
      </c>
      <c r="C477" s="16" t="s">
        <v>1441</v>
      </c>
      <c r="D477" s="16" t="s">
        <v>1441</v>
      </c>
      <c r="E477" s="91" t="s">
        <v>1609</v>
      </c>
      <c r="F477" s="16" t="s">
        <v>1777</v>
      </c>
      <c r="G477" s="17" t="s">
        <v>1974</v>
      </c>
      <c r="H477" s="12" t="s">
        <v>1781</v>
      </c>
      <c r="I477" s="12">
        <v>4</v>
      </c>
      <c r="J477" s="19">
        <f t="shared" si="29"/>
        <v>23571.429999999997</v>
      </c>
      <c r="K477" s="20">
        <v>26400.0016</v>
      </c>
      <c r="L477" s="144">
        <f t="shared" si="28"/>
        <v>94285.71999999999</v>
      </c>
      <c r="M477" s="103"/>
      <c r="N477" s="144">
        <f t="shared" si="30"/>
        <v>105600.0064</v>
      </c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6">
        <v>4</v>
      </c>
      <c r="AQ477" s="16">
        <v>105600</v>
      </c>
      <c r="AR477" s="103"/>
      <c r="AS477" s="103"/>
      <c r="AT477" s="103"/>
      <c r="AU477" s="103"/>
      <c r="AV477" s="103"/>
      <c r="AW477" s="103"/>
      <c r="AX477" s="24" t="s">
        <v>467</v>
      </c>
      <c r="AY477" s="17" t="s">
        <v>468</v>
      </c>
      <c r="AZ477" s="10" t="s">
        <v>2047</v>
      </c>
      <c r="BA477" s="103"/>
      <c r="BB477" s="104">
        <v>30</v>
      </c>
      <c r="BC477" s="16" t="s">
        <v>1807</v>
      </c>
      <c r="BD477" s="16" t="s">
        <v>2015</v>
      </c>
      <c r="BE477" s="103"/>
      <c r="BF477" s="16" t="s">
        <v>445</v>
      </c>
      <c r="BG477" s="16" t="s">
        <v>445</v>
      </c>
      <c r="BH477" s="16" t="s">
        <v>446</v>
      </c>
      <c r="BI477" s="16" t="s">
        <v>1570</v>
      </c>
      <c r="BJ477" s="16" t="s">
        <v>1569</v>
      </c>
      <c r="BK477" s="16">
        <v>0</v>
      </c>
      <c r="BL477" s="16"/>
      <c r="BM477" s="12">
        <v>740360</v>
      </c>
      <c r="BN477" s="18">
        <v>5510410001</v>
      </c>
    </row>
    <row r="478" spans="1:66" ht="255">
      <c r="A478" s="18">
        <v>465</v>
      </c>
      <c r="B478" s="102" t="s">
        <v>496</v>
      </c>
      <c r="C478" s="16" t="s">
        <v>1442</v>
      </c>
      <c r="D478" s="16" t="s">
        <v>1442</v>
      </c>
      <c r="E478" s="91" t="s">
        <v>1610</v>
      </c>
      <c r="F478" s="16" t="s">
        <v>1778</v>
      </c>
      <c r="G478" s="17" t="s">
        <v>1974</v>
      </c>
      <c r="H478" s="12" t="s">
        <v>1781</v>
      </c>
      <c r="I478" s="12">
        <v>6</v>
      </c>
      <c r="J478" s="19">
        <f t="shared" si="29"/>
        <v>22996.699999999997</v>
      </c>
      <c r="K478" s="20">
        <v>25756.304</v>
      </c>
      <c r="L478" s="144">
        <f t="shared" si="28"/>
        <v>137980.19999999998</v>
      </c>
      <c r="M478" s="103"/>
      <c r="N478" s="144">
        <f t="shared" si="30"/>
        <v>154537.824</v>
      </c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6">
        <v>6</v>
      </c>
      <c r="AQ478" s="23">
        <v>154537.8</v>
      </c>
      <c r="AR478" s="103"/>
      <c r="AS478" s="103"/>
      <c r="AT478" s="103"/>
      <c r="AU478" s="103"/>
      <c r="AV478" s="103"/>
      <c r="AW478" s="103"/>
      <c r="AX478" s="24" t="s">
        <v>467</v>
      </c>
      <c r="AY478" s="17" t="s">
        <v>468</v>
      </c>
      <c r="AZ478" s="10" t="s">
        <v>2047</v>
      </c>
      <c r="BA478" s="103"/>
      <c r="BB478" s="104">
        <v>30</v>
      </c>
      <c r="BC478" s="16" t="s">
        <v>1807</v>
      </c>
      <c r="BD478" s="16" t="s">
        <v>2015</v>
      </c>
      <c r="BE478" s="103"/>
      <c r="BF478" s="16" t="s">
        <v>445</v>
      </c>
      <c r="BG478" s="16" t="s">
        <v>445</v>
      </c>
      <c r="BH478" s="16" t="s">
        <v>446</v>
      </c>
      <c r="BI478" s="16" t="s">
        <v>1570</v>
      </c>
      <c r="BJ478" s="16" t="s">
        <v>1569</v>
      </c>
      <c r="BK478" s="16">
        <v>0</v>
      </c>
      <c r="BL478" s="16"/>
      <c r="BM478" s="12">
        <v>740360</v>
      </c>
      <c r="BN478" s="18">
        <v>5510410001</v>
      </c>
    </row>
    <row r="479" spans="1:66" ht="255">
      <c r="A479" s="18">
        <v>466</v>
      </c>
      <c r="B479" s="102" t="s">
        <v>496</v>
      </c>
      <c r="C479" s="16" t="s">
        <v>1443</v>
      </c>
      <c r="D479" s="16" t="s">
        <v>1443</v>
      </c>
      <c r="E479" s="91" t="s">
        <v>1611</v>
      </c>
      <c r="F479" s="16" t="s">
        <v>123</v>
      </c>
      <c r="G479" s="17" t="s">
        <v>1974</v>
      </c>
      <c r="H479" s="12" t="s">
        <v>1781</v>
      </c>
      <c r="I479" s="12">
        <v>2</v>
      </c>
      <c r="J479" s="19">
        <f t="shared" si="29"/>
        <v>298214.27999999997</v>
      </c>
      <c r="K479" s="20">
        <v>333999.9936</v>
      </c>
      <c r="L479" s="144">
        <f aca="true" t="shared" si="31" ref="L479:L532">I479*J479</f>
        <v>596428.5599999999</v>
      </c>
      <c r="M479" s="107"/>
      <c r="N479" s="144">
        <f t="shared" si="30"/>
        <v>667999.9872</v>
      </c>
      <c r="O479" s="107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6">
        <v>2</v>
      </c>
      <c r="AQ479" s="16">
        <v>668000</v>
      </c>
      <c r="AR479" s="103"/>
      <c r="AS479" s="103"/>
      <c r="AT479" s="103"/>
      <c r="AU479" s="103"/>
      <c r="AV479" s="103"/>
      <c r="AW479" s="103"/>
      <c r="AX479" s="24" t="s">
        <v>467</v>
      </c>
      <c r="AY479" s="17" t="s">
        <v>468</v>
      </c>
      <c r="AZ479" s="10" t="s">
        <v>2047</v>
      </c>
      <c r="BA479" s="103"/>
      <c r="BB479" s="104">
        <v>30</v>
      </c>
      <c r="BC479" s="16" t="s">
        <v>1807</v>
      </c>
      <c r="BD479" s="16" t="s">
        <v>2015</v>
      </c>
      <c r="BE479" s="103"/>
      <c r="BF479" s="16" t="s">
        <v>445</v>
      </c>
      <c r="BG479" s="16" t="s">
        <v>445</v>
      </c>
      <c r="BH479" s="16" t="s">
        <v>446</v>
      </c>
      <c r="BI479" s="16" t="s">
        <v>1570</v>
      </c>
      <c r="BJ479" s="16" t="s">
        <v>1569</v>
      </c>
      <c r="BK479" s="16">
        <v>0</v>
      </c>
      <c r="BL479" s="16"/>
      <c r="BM479" s="12">
        <v>740360</v>
      </c>
      <c r="BN479" s="18">
        <v>5510410001</v>
      </c>
    </row>
    <row r="480" spans="1:66" ht="255">
      <c r="A480" s="18">
        <v>467</v>
      </c>
      <c r="B480" s="102" t="s">
        <v>496</v>
      </c>
      <c r="C480" s="16" t="s">
        <v>748</v>
      </c>
      <c r="D480" s="16" t="s">
        <v>748</v>
      </c>
      <c r="E480" s="91" t="s">
        <v>1612</v>
      </c>
      <c r="F480" s="16" t="s">
        <v>2031</v>
      </c>
      <c r="G480" s="17" t="s">
        <v>1974</v>
      </c>
      <c r="H480" s="12" t="s">
        <v>1781</v>
      </c>
      <c r="I480" s="12">
        <v>2</v>
      </c>
      <c r="J480" s="19">
        <f t="shared" si="29"/>
        <v>571428.57</v>
      </c>
      <c r="K480" s="20">
        <v>639999.9984</v>
      </c>
      <c r="L480" s="144">
        <f t="shared" si="31"/>
        <v>1142857.14</v>
      </c>
      <c r="M480" s="103"/>
      <c r="N480" s="144">
        <f t="shared" si="30"/>
        <v>1279999.9968</v>
      </c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6">
        <v>2</v>
      </c>
      <c r="AQ480" s="16">
        <v>1280000</v>
      </c>
      <c r="AR480" s="103"/>
      <c r="AS480" s="103"/>
      <c r="AT480" s="103"/>
      <c r="AU480" s="103"/>
      <c r="AV480" s="103"/>
      <c r="AW480" s="103"/>
      <c r="AX480" s="24" t="s">
        <v>467</v>
      </c>
      <c r="AY480" s="17" t="s">
        <v>468</v>
      </c>
      <c r="AZ480" s="10" t="s">
        <v>2047</v>
      </c>
      <c r="BA480" s="103"/>
      <c r="BB480" s="104">
        <v>30</v>
      </c>
      <c r="BC480" s="16" t="s">
        <v>1807</v>
      </c>
      <c r="BD480" s="16" t="s">
        <v>2015</v>
      </c>
      <c r="BE480" s="103"/>
      <c r="BF480" s="16" t="s">
        <v>445</v>
      </c>
      <c r="BG480" s="16" t="s">
        <v>445</v>
      </c>
      <c r="BH480" s="16" t="s">
        <v>446</v>
      </c>
      <c r="BI480" s="16" t="s">
        <v>1570</v>
      </c>
      <c r="BJ480" s="16" t="s">
        <v>1569</v>
      </c>
      <c r="BK480" s="16">
        <v>0</v>
      </c>
      <c r="BL480" s="16"/>
      <c r="BM480" s="12">
        <v>740360</v>
      </c>
      <c r="BN480" s="18">
        <v>5510410001</v>
      </c>
    </row>
    <row r="481" spans="1:66" ht="123" customHeight="1">
      <c r="A481" s="18">
        <v>468</v>
      </c>
      <c r="B481" s="102" t="s">
        <v>566</v>
      </c>
      <c r="C481" s="16" t="s">
        <v>749</v>
      </c>
      <c r="D481" s="16" t="s">
        <v>749</v>
      </c>
      <c r="E481" s="91" t="s">
        <v>1758</v>
      </c>
      <c r="F481" s="16" t="s">
        <v>2032</v>
      </c>
      <c r="G481" s="17" t="s">
        <v>1973</v>
      </c>
      <c r="H481" s="12" t="s">
        <v>1781</v>
      </c>
      <c r="I481" s="12">
        <v>17</v>
      </c>
      <c r="J481" s="19">
        <f t="shared" si="29"/>
        <v>560</v>
      </c>
      <c r="K481" s="20">
        <v>627.2</v>
      </c>
      <c r="L481" s="140">
        <f t="shared" si="31"/>
        <v>9520</v>
      </c>
      <c r="M481" s="103"/>
      <c r="N481" s="144">
        <f t="shared" si="30"/>
        <v>10662.400000000001</v>
      </c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6">
        <v>17</v>
      </c>
      <c r="AQ481" s="23">
        <v>10662.4</v>
      </c>
      <c r="AR481" s="103"/>
      <c r="AS481" s="103"/>
      <c r="AT481" s="103"/>
      <c r="AU481" s="103"/>
      <c r="AV481" s="103"/>
      <c r="AW481" s="103"/>
      <c r="AX481" s="24" t="s">
        <v>469</v>
      </c>
      <c r="AY481" s="17" t="s">
        <v>278</v>
      </c>
      <c r="AZ481" s="10" t="s">
        <v>2047</v>
      </c>
      <c r="BA481" s="103"/>
      <c r="BB481" s="104">
        <v>0</v>
      </c>
      <c r="BC481" s="16" t="s">
        <v>1807</v>
      </c>
      <c r="BD481" s="16" t="s">
        <v>2015</v>
      </c>
      <c r="BE481" s="103"/>
      <c r="BF481" s="16" t="s">
        <v>445</v>
      </c>
      <c r="BG481" s="16" t="s">
        <v>445</v>
      </c>
      <c r="BH481" s="16" t="s">
        <v>446</v>
      </c>
      <c r="BI481" s="16" t="s">
        <v>1570</v>
      </c>
      <c r="BJ481" s="16" t="s">
        <v>1569</v>
      </c>
      <c r="BK481" s="16">
        <v>0</v>
      </c>
      <c r="BL481" s="16"/>
      <c r="BM481" s="12">
        <v>740360</v>
      </c>
      <c r="BN481" s="18">
        <v>5510410001</v>
      </c>
    </row>
    <row r="482" spans="1:66" ht="114.75" customHeight="1">
      <c r="A482" s="18">
        <v>469</v>
      </c>
      <c r="B482" s="102" t="s">
        <v>566</v>
      </c>
      <c r="C482" s="16" t="s">
        <v>750</v>
      </c>
      <c r="D482" s="16" t="s">
        <v>750</v>
      </c>
      <c r="E482" s="91" t="s">
        <v>1759</v>
      </c>
      <c r="F482" s="16" t="s">
        <v>2057</v>
      </c>
      <c r="G482" s="17" t="s">
        <v>1973</v>
      </c>
      <c r="H482" s="12" t="s">
        <v>1781</v>
      </c>
      <c r="I482" s="12">
        <v>15</v>
      </c>
      <c r="J482" s="19">
        <f t="shared" si="29"/>
        <v>671.2299999999999</v>
      </c>
      <c r="K482" s="20">
        <v>751.7776</v>
      </c>
      <c r="L482" s="144">
        <f t="shared" si="31"/>
        <v>10068.449999999999</v>
      </c>
      <c r="M482" s="103"/>
      <c r="N482" s="144">
        <f t="shared" si="30"/>
        <v>11276.664</v>
      </c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6">
        <v>15</v>
      </c>
      <c r="AQ482" s="23">
        <v>11276.7</v>
      </c>
      <c r="AR482" s="103"/>
      <c r="AS482" s="103"/>
      <c r="AT482" s="103"/>
      <c r="AU482" s="103"/>
      <c r="AV482" s="103"/>
      <c r="AW482" s="103"/>
      <c r="AX482" s="24" t="s">
        <v>469</v>
      </c>
      <c r="AY482" s="17" t="s">
        <v>278</v>
      </c>
      <c r="AZ482" s="10" t="s">
        <v>2047</v>
      </c>
      <c r="BA482" s="103"/>
      <c r="BB482" s="104">
        <v>0</v>
      </c>
      <c r="BC482" s="16" t="s">
        <v>1807</v>
      </c>
      <c r="BD482" s="16" t="s">
        <v>2015</v>
      </c>
      <c r="BE482" s="103"/>
      <c r="BF482" s="16" t="s">
        <v>445</v>
      </c>
      <c r="BG482" s="16" t="s">
        <v>445</v>
      </c>
      <c r="BH482" s="16" t="s">
        <v>446</v>
      </c>
      <c r="BI482" s="16" t="s">
        <v>1570</v>
      </c>
      <c r="BJ482" s="16" t="s">
        <v>1569</v>
      </c>
      <c r="BK482" s="16">
        <v>0</v>
      </c>
      <c r="BL482" s="16"/>
      <c r="BM482" s="12">
        <v>740360</v>
      </c>
      <c r="BN482" s="18">
        <v>5510410001</v>
      </c>
    </row>
    <row r="483" spans="1:66" ht="114" customHeight="1">
      <c r="A483" s="18">
        <v>470</v>
      </c>
      <c r="B483" s="102" t="s">
        <v>566</v>
      </c>
      <c r="C483" s="16" t="s">
        <v>751</v>
      </c>
      <c r="D483" s="16" t="s">
        <v>751</v>
      </c>
      <c r="E483" s="91" t="s">
        <v>1760</v>
      </c>
      <c r="F483" s="16" t="s">
        <v>120</v>
      </c>
      <c r="G483" s="17" t="s">
        <v>1973</v>
      </c>
      <c r="H483" s="12" t="s">
        <v>1781</v>
      </c>
      <c r="I483" s="12">
        <v>17</v>
      </c>
      <c r="J483" s="19">
        <f t="shared" si="29"/>
        <v>979.9999999999998</v>
      </c>
      <c r="K483" s="20">
        <v>1097.6</v>
      </c>
      <c r="L483" s="140">
        <f t="shared" si="31"/>
        <v>16659.999999999996</v>
      </c>
      <c r="M483" s="103"/>
      <c r="N483" s="144">
        <f t="shared" si="30"/>
        <v>18659.199999999997</v>
      </c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6">
        <v>17</v>
      </c>
      <c r="AQ483" s="23">
        <v>18659.2</v>
      </c>
      <c r="AR483" s="103"/>
      <c r="AS483" s="103"/>
      <c r="AT483" s="103"/>
      <c r="AU483" s="103"/>
      <c r="AV483" s="103"/>
      <c r="AW483" s="103"/>
      <c r="AX483" s="24" t="s">
        <v>469</v>
      </c>
      <c r="AY483" s="17" t="s">
        <v>278</v>
      </c>
      <c r="AZ483" s="10" t="s">
        <v>2047</v>
      </c>
      <c r="BA483" s="103"/>
      <c r="BB483" s="104">
        <v>0</v>
      </c>
      <c r="BC483" s="16" t="s">
        <v>1807</v>
      </c>
      <c r="BD483" s="16" t="s">
        <v>2015</v>
      </c>
      <c r="BE483" s="103"/>
      <c r="BF483" s="16" t="s">
        <v>445</v>
      </c>
      <c r="BG483" s="16" t="s">
        <v>445</v>
      </c>
      <c r="BH483" s="16" t="s">
        <v>446</v>
      </c>
      <c r="BI483" s="16" t="s">
        <v>1570</v>
      </c>
      <c r="BJ483" s="16" t="s">
        <v>1569</v>
      </c>
      <c r="BK483" s="16">
        <v>0</v>
      </c>
      <c r="BL483" s="16"/>
      <c r="BM483" s="12">
        <v>740360</v>
      </c>
      <c r="BN483" s="18">
        <v>5510410001</v>
      </c>
    </row>
    <row r="484" spans="1:66" ht="123.75" customHeight="1">
      <c r="A484" s="18">
        <v>471</v>
      </c>
      <c r="B484" s="102" t="s">
        <v>566</v>
      </c>
      <c r="C484" s="16" t="s">
        <v>752</v>
      </c>
      <c r="D484" s="16" t="s">
        <v>752</v>
      </c>
      <c r="E484" s="91" t="s">
        <v>1164</v>
      </c>
      <c r="F484" s="16" t="s">
        <v>1388</v>
      </c>
      <c r="G484" s="17" t="s">
        <v>1973</v>
      </c>
      <c r="H484" s="12" t="s">
        <v>1781</v>
      </c>
      <c r="I484" s="12">
        <v>17</v>
      </c>
      <c r="J484" s="19">
        <f t="shared" si="29"/>
        <v>1260</v>
      </c>
      <c r="K484" s="20">
        <v>1411.2</v>
      </c>
      <c r="L484" s="140">
        <f t="shared" si="31"/>
        <v>21420</v>
      </c>
      <c r="M484" s="103"/>
      <c r="N484" s="144">
        <f t="shared" si="30"/>
        <v>23990.4</v>
      </c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6">
        <v>17</v>
      </c>
      <c r="AQ484" s="23">
        <v>23990.4</v>
      </c>
      <c r="AR484" s="103"/>
      <c r="AS484" s="103"/>
      <c r="AT484" s="103"/>
      <c r="AU484" s="103"/>
      <c r="AV484" s="103"/>
      <c r="AW484" s="103"/>
      <c r="AX484" s="24" t="s">
        <v>469</v>
      </c>
      <c r="AY484" s="17" t="s">
        <v>278</v>
      </c>
      <c r="AZ484" s="10" t="s">
        <v>2047</v>
      </c>
      <c r="BA484" s="103"/>
      <c r="BB484" s="104">
        <v>0</v>
      </c>
      <c r="BC484" s="16" t="s">
        <v>1807</v>
      </c>
      <c r="BD484" s="16" t="s">
        <v>2015</v>
      </c>
      <c r="BE484" s="103"/>
      <c r="BF484" s="16" t="s">
        <v>445</v>
      </c>
      <c r="BG484" s="16" t="s">
        <v>445</v>
      </c>
      <c r="BH484" s="16" t="s">
        <v>446</v>
      </c>
      <c r="BI484" s="16" t="s">
        <v>1570</v>
      </c>
      <c r="BJ484" s="16" t="s">
        <v>1569</v>
      </c>
      <c r="BK484" s="16">
        <v>0</v>
      </c>
      <c r="BL484" s="16" t="s">
        <v>1556</v>
      </c>
      <c r="BM484" s="12">
        <v>740360</v>
      </c>
      <c r="BN484" s="18">
        <v>5510410001</v>
      </c>
    </row>
    <row r="485" spans="1:66" ht="110.25" customHeight="1">
      <c r="A485" s="18">
        <v>472</v>
      </c>
      <c r="B485" s="102" t="s">
        <v>566</v>
      </c>
      <c r="C485" s="16" t="s">
        <v>753</v>
      </c>
      <c r="D485" s="16" t="s">
        <v>753</v>
      </c>
      <c r="E485" s="91" t="s">
        <v>1165</v>
      </c>
      <c r="F485" s="16" t="s">
        <v>1389</v>
      </c>
      <c r="G485" s="17" t="s">
        <v>1973</v>
      </c>
      <c r="H485" s="12" t="s">
        <v>1781</v>
      </c>
      <c r="I485" s="12">
        <v>15</v>
      </c>
      <c r="J485" s="19">
        <f t="shared" si="29"/>
        <v>1161.04</v>
      </c>
      <c r="K485" s="20">
        <v>1300.3648</v>
      </c>
      <c r="L485" s="144">
        <f t="shared" si="31"/>
        <v>17415.6</v>
      </c>
      <c r="M485" s="107"/>
      <c r="N485" s="144">
        <f t="shared" si="30"/>
        <v>19505.472</v>
      </c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23">
        <v>15</v>
      </c>
      <c r="AQ485" s="23">
        <v>19505.5</v>
      </c>
      <c r="AR485" s="103"/>
      <c r="AS485" s="103"/>
      <c r="AT485" s="103"/>
      <c r="AU485" s="103"/>
      <c r="AV485" s="103"/>
      <c r="AW485" s="103"/>
      <c r="AX485" s="24" t="s">
        <v>469</v>
      </c>
      <c r="AY485" s="17" t="s">
        <v>278</v>
      </c>
      <c r="AZ485" s="10" t="s">
        <v>2047</v>
      </c>
      <c r="BA485" s="103"/>
      <c r="BB485" s="104">
        <v>0</v>
      </c>
      <c r="BC485" s="16" t="s">
        <v>1807</v>
      </c>
      <c r="BD485" s="16" t="s">
        <v>2015</v>
      </c>
      <c r="BE485" s="103"/>
      <c r="BF485" s="16" t="s">
        <v>445</v>
      </c>
      <c r="BG485" s="16" t="s">
        <v>445</v>
      </c>
      <c r="BH485" s="16" t="s">
        <v>446</v>
      </c>
      <c r="BI485" s="16" t="s">
        <v>1570</v>
      </c>
      <c r="BJ485" s="16" t="s">
        <v>1569</v>
      </c>
      <c r="BK485" s="16">
        <v>0</v>
      </c>
      <c r="BL485" s="16"/>
      <c r="BM485" s="12">
        <v>740360</v>
      </c>
      <c r="BN485" s="18">
        <v>5510410001</v>
      </c>
    </row>
    <row r="486" spans="1:66" ht="115.5" customHeight="1">
      <c r="A486" s="18">
        <v>473</v>
      </c>
      <c r="B486" s="102" t="s">
        <v>566</v>
      </c>
      <c r="C486" s="16" t="s">
        <v>754</v>
      </c>
      <c r="D486" s="16" t="s">
        <v>754</v>
      </c>
      <c r="E486" s="91" t="s">
        <v>1166</v>
      </c>
      <c r="F486" s="16" t="s">
        <v>1390</v>
      </c>
      <c r="G486" s="17" t="s">
        <v>1973</v>
      </c>
      <c r="H486" s="12" t="s">
        <v>1781</v>
      </c>
      <c r="I486" s="12">
        <v>17</v>
      </c>
      <c r="J486" s="19">
        <f t="shared" si="29"/>
        <v>2379.9999999999995</v>
      </c>
      <c r="K486" s="20">
        <v>2665.6</v>
      </c>
      <c r="L486" s="140">
        <f t="shared" si="31"/>
        <v>40459.99999999999</v>
      </c>
      <c r="M486" s="103"/>
      <c r="N486" s="144">
        <f t="shared" si="30"/>
        <v>45315.2</v>
      </c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6">
        <v>17</v>
      </c>
      <c r="AQ486" s="23">
        <v>45315.2</v>
      </c>
      <c r="AR486" s="103"/>
      <c r="AS486" s="103"/>
      <c r="AT486" s="103"/>
      <c r="AU486" s="103"/>
      <c r="AV486" s="103"/>
      <c r="AW486" s="103"/>
      <c r="AX486" s="24" t="s">
        <v>469</v>
      </c>
      <c r="AY486" s="17" t="s">
        <v>278</v>
      </c>
      <c r="AZ486" s="10" t="s">
        <v>2047</v>
      </c>
      <c r="BA486" s="103"/>
      <c r="BB486" s="104">
        <v>0</v>
      </c>
      <c r="BC486" s="16" t="s">
        <v>1807</v>
      </c>
      <c r="BD486" s="16" t="s">
        <v>2015</v>
      </c>
      <c r="BE486" s="103"/>
      <c r="BF486" s="16" t="s">
        <v>445</v>
      </c>
      <c r="BG486" s="16" t="s">
        <v>445</v>
      </c>
      <c r="BH486" s="16" t="s">
        <v>446</v>
      </c>
      <c r="BI486" s="16" t="s">
        <v>1570</v>
      </c>
      <c r="BJ486" s="16" t="s">
        <v>1569</v>
      </c>
      <c r="BK486" s="16">
        <v>0</v>
      </c>
      <c r="BL486" s="16" t="s">
        <v>1556</v>
      </c>
      <c r="BM486" s="12">
        <v>740360</v>
      </c>
      <c r="BN486" s="18">
        <v>5510410001</v>
      </c>
    </row>
    <row r="487" spans="1:66" ht="117" customHeight="1">
      <c r="A487" s="18">
        <v>474</v>
      </c>
      <c r="B487" s="102" t="s">
        <v>566</v>
      </c>
      <c r="C487" s="16" t="s">
        <v>760</v>
      </c>
      <c r="D487" s="16" t="s">
        <v>760</v>
      </c>
      <c r="E487" s="91" t="s">
        <v>1167</v>
      </c>
      <c r="F487" s="16" t="s">
        <v>1391</v>
      </c>
      <c r="G487" s="17" t="s">
        <v>1973</v>
      </c>
      <c r="H487" s="12" t="s">
        <v>1781</v>
      </c>
      <c r="I487" s="12">
        <v>17</v>
      </c>
      <c r="J487" s="19">
        <f t="shared" si="29"/>
        <v>105.88999999999999</v>
      </c>
      <c r="K487" s="20">
        <v>118.5968</v>
      </c>
      <c r="L487" s="140">
        <f t="shared" si="31"/>
        <v>1800.1299999999997</v>
      </c>
      <c r="M487" s="103"/>
      <c r="N487" s="144">
        <f t="shared" si="30"/>
        <v>2016.1455999999998</v>
      </c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6">
        <v>17</v>
      </c>
      <c r="AQ487" s="23">
        <v>2016.1</v>
      </c>
      <c r="AR487" s="103"/>
      <c r="AS487" s="103"/>
      <c r="AT487" s="103"/>
      <c r="AU487" s="103"/>
      <c r="AV487" s="103"/>
      <c r="AW487" s="103"/>
      <c r="AX487" s="24" t="s">
        <v>469</v>
      </c>
      <c r="AY487" s="17" t="s">
        <v>278</v>
      </c>
      <c r="AZ487" s="10" t="s">
        <v>2047</v>
      </c>
      <c r="BA487" s="103"/>
      <c r="BB487" s="104">
        <v>0</v>
      </c>
      <c r="BC487" s="16" t="s">
        <v>1807</v>
      </c>
      <c r="BD487" s="16" t="s">
        <v>2015</v>
      </c>
      <c r="BE487" s="103"/>
      <c r="BF487" s="16" t="s">
        <v>445</v>
      </c>
      <c r="BG487" s="16" t="s">
        <v>445</v>
      </c>
      <c r="BH487" s="16" t="s">
        <v>446</v>
      </c>
      <c r="BI487" s="16" t="s">
        <v>1570</v>
      </c>
      <c r="BJ487" s="16" t="s">
        <v>1569</v>
      </c>
      <c r="BK487" s="16">
        <v>0</v>
      </c>
      <c r="BL487" s="16"/>
      <c r="BM487" s="12">
        <v>740360</v>
      </c>
      <c r="BN487" s="18">
        <v>5510410001</v>
      </c>
    </row>
    <row r="488" spans="1:66" ht="111" customHeight="1">
      <c r="A488" s="18">
        <v>475</v>
      </c>
      <c r="B488" s="102" t="s">
        <v>566</v>
      </c>
      <c r="C488" s="16" t="s">
        <v>761</v>
      </c>
      <c r="D488" s="16" t="s">
        <v>761</v>
      </c>
      <c r="E488" s="91" t="s">
        <v>1168</v>
      </c>
      <c r="F488" s="16" t="s">
        <v>1392</v>
      </c>
      <c r="G488" s="17" t="s">
        <v>1973</v>
      </c>
      <c r="H488" s="12" t="s">
        <v>1781</v>
      </c>
      <c r="I488" s="12">
        <v>10</v>
      </c>
      <c r="J488" s="19">
        <f t="shared" si="29"/>
        <v>16500</v>
      </c>
      <c r="K488" s="20">
        <v>18480</v>
      </c>
      <c r="L488" s="140">
        <f t="shared" si="31"/>
        <v>165000</v>
      </c>
      <c r="M488" s="103"/>
      <c r="N488" s="144">
        <f t="shared" si="30"/>
        <v>184800.00000000003</v>
      </c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6">
        <v>10</v>
      </c>
      <c r="AQ488" s="16">
        <v>184800</v>
      </c>
      <c r="AR488" s="103"/>
      <c r="AS488" s="103"/>
      <c r="AT488" s="103"/>
      <c r="AU488" s="103"/>
      <c r="AV488" s="103"/>
      <c r="AW488" s="103"/>
      <c r="AX488" s="24" t="s">
        <v>469</v>
      </c>
      <c r="AY488" s="17" t="s">
        <v>278</v>
      </c>
      <c r="AZ488" s="10" t="s">
        <v>2047</v>
      </c>
      <c r="BA488" s="103"/>
      <c r="BB488" s="104">
        <v>0</v>
      </c>
      <c r="BC488" s="16" t="s">
        <v>1807</v>
      </c>
      <c r="BD488" s="16" t="s">
        <v>2015</v>
      </c>
      <c r="BE488" s="103"/>
      <c r="BF488" s="16" t="s">
        <v>445</v>
      </c>
      <c r="BG488" s="16" t="s">
        <v>445</v>
      </c>
      <c r="BH488" s="16" t="s">
        <v>446</v>
      </c>
      <c r="BI488" s="16" t="s">
        <v>1570</v>
      </c>
      <c r="BJ488" s="16" t="s">
        <v>1569</v>
      </c>
      <c r="BK488" s="16">
        <v>0</v>
      </c>
      <c r="BL488" s="16"/>
      <c r="BM488" s="12">
        <v>740360</v>
      </c>
      <c r="BN488" s="18">
        <v>5510410001</v>
      </c>
    </row>
    <row r="489" spans="1:66" ht="216" customHeight="1">
      <c r="A489" s="18">
        <v>476</v>
      </c>
      <c r="B489" s="102" t="s">
        <v>566</v>
      </c>
      <c r="C489" s="16" t="s">
        <v>762</v>
      </c>
      <c r="D489" s="16" t="s">
        <v>762</v>
      </c>
      <c r="E489" s="91" t="s">
        <v>1169</v>
      </c>
      <c r="F489" s="16" t="s">
        <v>1393</v>
      </c>
      <c r="G489" s="17" t="s">
        <v>1973</v>
      </c>
      <c r="H489" s="12" t="s">
        <v>1781</v>
      </c>
      <c r="I489" s="12">
        <v>6</v>
      </c>
      <c r="J489" s="19">
        <f t="shared" si="29"/>
        <v>3399.9999999999995</v>
      </c>
      <c r="K489" s="20">
        <v>3808</v>
      </c>
      <c r="L489" s="140">
        <f t="shared" si="31"/>
        <v>20399.999999999996</v>
      </c>
      <c r="M489" s="103"/>
      <c r="N489" s="144">
        <f t="shared" si="30"/>
        <v>22847.999999999996</v>
      </c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6">
        <v>6</v>
      </c>
      <c r="AQ489" s="16">
        <v>22848</v>
      </c>
      <c r="AR489" s="103"/>
      <c r="AS489" s="103"/>
      <c r="AT489" s="103"/>
      <c r="AU489" s="103"/>
      <c r="AV489" s="103"/>
      <c r="AW489" s="103"/>
      <c r="AX489" s="24" t="s">
        <v>469</v>
      </c>
      <c r="AY489" s="17" t="s">
        <v>278</v>
      </c>
      <c r="AZ489" s="10" t="s">
        <v>2047</v>
      </c>
      <c r="BA489" s="103"/>
      <c r="BB489" s="104">
        <v>0</v>
      </c>
      <c r="BC489" s="16" t="s">
        <v>1807</v>
      </c>
      <c r="BD489" s="16" t="s">
        <v>2015</v>
      </c>
      <c r="BE489" s="103"/>
      <c r="BF489" s="16" t="s">
        <v>445</v>
      </c>
      <c r="BG489" s="16" t="s">
        <v>445</v>
      </c>
      <c r="BH489" s="16" t="s">
        <v>446</v>
      </c>
      <c r="BI489" s="16" t="s">
        <v>1570</v>
      </c>
      <c r="BJ489" s="16" t="s">
        <v>1569</v>
      </c>
      <c r="BK489" s="16">
        <v>0</v>
      </c>
      <c r="BL489" s="16"/>
      <c r="BM489" s="12">
        <v>740360</v>
      </c>
      <c r="BN489" s="18">
        <v>5510410001</v>
      </c>
    </row>
    <row r="490" spans="1:66" ht="191.25">
      <c r="A490" s="18">
        <v>477</v>
      </c>
      <c r="B490" s="102" t="s">
        <v>566</v>
      </c>
      <c r="C490" s="16" t="s">
        <v>763</v>
      </c>
      <c r="D490" s="16" t="s">
        <v>763</v>
      </c>
      <c r="E490" s="91" t="s">
        <v>1170</v>
      </c>
      <c r="F490" s="16" t="s">
        <v>1874</v>
      </c>
      <c r="G490" s="17" t="s">
        <v>1973</v>
      </c>
      <c r="H490" s="12" t="s">
        <v>1781</v>
      </c>
      <c r="I490" s="12">
        <v>17</v>
      </c>
      <c r="J490" s="19">
        <f t="shared" si="29"/>
        <v>3463.14</v>
      </c>
      <c r="K490" s="20">
        <v>3878.7168</v>
      </c>
      <c r="L490" s="144">
        <f t="shared" si="31"/>
        <v>58873.38</v>
      </c>
      <c r="M490" s="103"/>
      <c r="N490" s="144">
        <f t="shared" si="30"/>
        <v>65938.1856</v>
      </c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6">
        <v>17</v>
      </c>
      <c r="AQ490" s="23">
        <v>65938.2</v>
      </c>
      <c r="AR490" s="103"/>
      <c r="AS490" s="103"/>
      <c r="AT490" s="103"/>
      <c r="AU490" s="103"/>
      <c r="AV490" s="103"/>
      <c r="AW490" s="103"/>
      <c r="AX490" s="24" t="s">
        <v>469</v>
      </c>
      <c r="AY490" s="17" t="s">
        <v>278</v>
      </c>
      <c r="AZ490" s="10" t="s">
        <v>2047</v>
      </c>
      <c r="BA490" s="103"/>
      <c r="BB490" s="104">
        <v>0</v>
      </c>
      <c r="BC490" s="16" t="s">
        <v>1807</v>
      </c>
      <c r="BD490" s="16" t="s">
        <v>2015</v>
      </c>
      <c r="BE490" s="103"/>
      <c r="BF490" s="16" t="s">
        <v>445</v>
      </c>
      <c r="BG490" s="16" t="s">
        <v>445</v>
      </c>
      <c r="BH490" s="16" t="s">
        <v>446</v>
      </c>
      <c r="BI490" s="16" t="s">
        <v>1570</v>
      </c>
      <c r="BJ490" s="16" t="s">
        <v>1569</v>
      </c>
      <c r="BK490" s="16">
        <v>0</v>
      </c>
      <c r="BL490" s="16"/>
      <c r="BM490" s="12">
        <v>740360</v>
      </c>
      <c r="BN490" s="18">
        <v>5510410001</v>
      </c>
    </row>
    <row r="491" spans="1:66" ht="216" customHeight="1">
      <c r="A491" s="18">
        <v>478</v>
      </c>
      <c r="B491" s="102" t="s">
        <v>566</v>
      </c>
      <c r="C491" s="16" t="s">
        <v>764</v>
      </c>
      <c r="D491" s="16" t="s">
        <v>764</v>
      </c>
      <c r="E491" s="91" t="s">
        <v>1169</v>
      </c>
      <c r="F491" s="16" t="s">
        <v>1393</v>
      </c>
      <c r="G491" s="17" t="s">
        <v>1973</v>
      </c>
      <c r="H491" s="12" t="s">
        <v>1781</v>
      </c>
      <c r="I491" s="12">
        <v>10</v>
      </c>
      <c r="J491" s="19">
        <f t="shared" si="29"/>
        <v>1999.9999999999998</v>
      </c>
      <c r="K491" s="20">
        <v>2240</v>
      </c>
      <c r="L491" s="140">
        <f t="shared" si="31"/>
        <v>19999.999999999996</v>
      </c>
      <c r="M491" s="103"/>
      <c r="N491" s="144">
        <f t="shared" si="30"/>
        <v>22399.999999999996</v>
      </c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6">
        <v>10</v>
      </c>
      <c r="AQ491" s="16">
        <v>22400</v>
      </c>
      <c r="AR491" s="103"/>
      <c r="AS491" s="103"/>
      <c r="AT491" s="103"/>
      <c r="AU491" s="103"/>
      <c r="AV491" s="103"/>
      <c r="AW491" s="103"/>
      <c r="AX491" s="24" t="s">
        <v>469</v>
      </c>
      <c r="AY491" s="17" t="s">
        <v>278</v>
      </c>
      <c r="AZ491" s="10" t="s">
        <v>2047</v>
      </c>
      <c r="BA491" s="103"/>
      <c r="BB491" s="104">
        <v>0</v>
      </c>
      <c r="BC491" s="16" t="s">
        <v>1807</v>
      </c>
      <c r="BD491" s="16" t="s">
        <v>2015</v>
      </c>
      <c r="BE491" s="103"/>
      <c r="BF491" s="16" t="s">
        <v>445</v>
      </c>
      <c r="BG491" s="16" t="s">
        <v>445</v>
      </c>
      <c r="BH491" s="16" t="s">
        <v>446</v>
      </c>
      <c r="BI491" s="16" t="s">
        <v>1570</v>
      </c>
      <c r="BJ491" s="16" t="s">
        <v>1569</v>
      </c>
      <c r="BK491" s="16">
        <v>0</v>
      </c>
      <c r="BL491" s="16"/>
      <c r="BM491" s="12">
        <v>740360</v>
      </c>
      <c r="BN491" s="18">
        <v>5510410001</v>
      </c>
    </row>
    <row r="492" spans="1:66" ht="78" customHeight="1">
      <c r="A492" s="18">
        <v>479</v>
      </c>
      <c r="B492" s="102" t="s">
        <v>566</v>
      </c>
      <c r="C492" s="16" t="s">
        <v>765</v>
      </c>
      <c r="D492" s="16" t="s">
        <v>765</v>
      </c>
      <c r="E492" s="16" t="s">
        <v>723</v>
      </c>
      <c r="F492" s="16" t="s">
        <v>1966</v>
      </c>
      <c r="G492" s="17" t="s">
        <v>1973</v>
      </c>
      <c r="H492" s="12" t="s">
        <v>1781</v>
      </c>
      <c r="I492" s="12">
        <v>15</v>
      </c>
      <c r="J492" s="19">
        <f t="shared" si="29"/>
        <v>860</v>
      </c>
      <c r="K492" s="20">
        <v>963.2</v>
      </c>
      <c r="L492" s="140">
        <f t="shared" si="31"/>
        <v>12900</v>
      </c>
      <c r="M492" s="103"/>
      <c r="N492" s="144">
        <f t="shared" si="30"/>
        <v>14448.000000000002</v>
      </c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6">
        <v>15</v>
      </c>
      <c r="AQ492" s="16">
        <v>14448</v>
      </c>
      <c r="AR492" s="103"/>
      <c r="AS492" s="103"/>
      <c r="AT492" s="103"/>
      <c r="AU492" s="103"/>
      <c r="AV492" s="103"/>
      <c r="AW492" s="103"/>
      <c r="AX492" s="24" t="s">
        <v>469</v>
      </c>
      <c r="AY492" s="17" t="s">
        <v>278</v>
      </c>
      <c r="AZ492" s="10" t="s">
        <v>2047</v>
      </c>
      <c r="BA492" s="103"/>
      <c r="BB492" s="104">
        <v>0</v>
      </c>
      <c r="BC492" s="16" t="s">
        <v>1807</v>
      </c>
      <c r="BD492" s="16" t="s">
        <v>2015</v>
      </c>
      <c r="BE492" s="103"/>
      <c r="BF492" s="16" t="s">
        <v>445</v>
      </c>
      <c r="BG492" s="16" t="s">
        <v>445</v>
      </c>
      <c r="BH492" s="16" t="s">
        <v>446</v>
      </c>
      <c r="BI492" s="16" t="s">
        <v>1570</v>
      </c>
      <c r="BJ492" s="16" t="s">
        <v>1569</v>
      </c>
      <c r="BK492" s="16">
        <v>0</v>
      </c>
      <c r="BL492" s="16"/>
      <c r="BM492" s="12">
        <v>740360</v>
      </c>
      <c r="BN492" s="18">
        <v>5510410001</v>
      </c>
    </row>
    <row r="493" spans="1:66" ht="82.5" customHeight="1">
      <c r="A493" s="18">
        <v>480</v>
      </c>
      <c r="B493" s="102" t="s">
        <v>566</v>
      </c>
      <c r="C493" s="16" t="s">
        <v>766</v>
      </c>
      <c r="D493" s="16" t="s">
        <v>766</v>
      </c>
      <c r="E493" s="16" t="s">
        <v>724</v>
      </c>
      <c r="F493" s="16" t="s">
        <v>1967</v>
      </c>
      <c r="G493" s="17" t="s">
        <v>1973</v>
      </c>
      <c r="H493" s="12" t="s">
        <v>1781</v>
      </c>
      <c r="I493" s="12">
        <v>15</v>
      </c>
      <c r="J493" s="19">
        <f t="shared" si="29"/>
        <v>971.4199999999998</v>
      </c>
      <c r="K493" s="20">
        <v>1087.9904</v>
      </c>
      <c r="L493" s="144">
        <f t="shared" si="31"/>
        <v>14571.299999999997</v>
      </c>
      <c r="M493" s="107"/>
      <c r="N493" s="144">
        <f t="shared" si="30"/>
        <v>16319.855999999998</v>
      </c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23">
        <v>15</v>
      </c>
      <c r="AQ493" s="23">
        <v>16319.9</v>
      </c>
      <c r="AR493" s="103"/>
      <c r="AS493" s="103"/>
      <c r="AT493" s="103"/>
      <c r="AU493" s="103"/>
      <c r="AV493" s="103"/>
      <c r="AW493" s="103"/>
      <c r="AX493" s="24" t="s">
        <v>469</v>
      </c>
      <c r="AY493" s="17" t="s">
        <v>278</v>
      </c>
      <c r="AZ493" s="10" t="s">
        <v>2047</v>
      </c>
      <c r="BA493" s="103"/>
      <c r="BB493" s="104">
        <v>0</v>
      </c>
      <c r="BC493" s="16" t="s">
        <v>1807</v>
      </c>
      <c r="BD493" s="16" t="s">
        <v>2015</v>
      </c>
      <c r="BE493" s="103"/>
      <c r="BF493" s="16" t="s">
        <v>445</v>
      </c>
      <c r="BG493" s="16" t="s">
        <v>445</v>
      </c>
      <c r="BH493" s="16" t="s">
        <v>446</v>
      </c>
      <c r="BI493" s="16" t="s">
        <v>1570</v>
      </c>
      <c r="BJ493" s="16" t="s">
        <v>1569</v>
      </c>
      <c r="BK493" s="16">
        <v>0</v>
      </c>
      <c r="BL493" s="16"/>
      <c r="BM493" s="12">
        <v>740360</v>
      </c>
      <c r="BN493" s="18">
        <v>5510410001</v>
      </c>
    </row>
    <row r="494" spans="1:66" ht="63.75">
      <c r="A494" s="18">
        <v>481</v>
      </c>
      <c r="B494" s="102" t="s">
        <v>566</v>
      </c>
      <c r="C494" s="16" t="s">
        <v>767</v>
      </c>
      <c r="D494" s="16" t="s">
        <v>767</v>
      </c>
      <c r="E494" s="16" t="s">
        <v>725</v>
      </c>
      <c r="F494" s="16" t="s">
        <v>1968</v>
      </c>
      <c r="G494" s="17" t="s">
        <v>1973</v>
      </c>
      <c r="H494" s="12" t="s">
        <v>1781</v>
      </c>
      <c r="I494" s="12">
        <v>15</v>
      </c>
      <c r="J494" s="19">
        <f t="shared" si="29"/>
        <v>1090.9599999999998</v>
      </c>
      <c r="K494" s="20">
        <v>1221.8752</v>
      </c>
      <c r="L494" s="144">
        <f t="shared" si="31"/>
        <v>16364.399999999998</v>
      </c>
      <c r="M494" s="107"/>
      <c r="N494" s="144">
        <f t="shared" si="30"/>
        <v>18328.128</v>
      </c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23">
        <v>15</v>
      </c>
      <c r="AQ494" s="23">
        <v>18328.1</v>
      </c>
      <c r="AR494" s="103"/>
      <c r="AS494" s="103"/>
      <c r="AT494" s="103"/>
      <c r="AU494" s="103"/>
      <c r="AV494" s="103"/>
      <c r="AW494" s="103"/>
      <c r="AX494" s="24" t="s">
        <v>469</v>
      </c>
      <c r="AY494" s="17" t="s">
        <v>278</v>
      </c>
      <c r="AZ494" s="10" t="s">
        <v>2047</v>
      </c>
      <c r="BA494" s="103"/>
      <c r="BB494" s="104">
        <v>0</v>
      </c>
      <c r="BC494" s="16" t="s">
        <v>1807</v>
      </c>
      <c r="BD494" s="16" t="s">
        <v>2015</v>
      </c>
      <c r="BE494" s="103"/>
      <c r="BF494" s="16" t="s">
        <v>445</v>
      </c>
      <c r="BG494" s="16" t="s">
        <v>445</v>
      </c>
      <c r="BH494" s="16" t="s">
        <v>446</v>
      </c>
      <c r="BI494" s="16" t="s">
        <v>1570</v>
      </c>
      <c r="BJ494" s="16" t="s">
        <v>1569</v>
      </c>
      <c r="BK494" s="16">
        <v>0</v>
      </c>
      <c r="BL494" s="16"/>
      <c r="BM494" s="12">
        <v>740360</v>
      </c>
      <c r="BN494" s="18">
        <v>5510410001</v>
      </c>
    </row>
    <row r="495" spans="1:66" ht="63.75">
      <c r="A495" s="18">
        <v>482</v>
      </c>
      <c r="B495" s="102" t="s">
        <v>566</v>
      </c>
      <c r="C495" s="16" t="s">
        <v>768</v>
      </c>
      <c r="D495" s="16" t="s">
        <v>768</v>
      </c>
      <c r="E495" s="16" t="s">
        <v>1969</v>
      </c>
      <c r="F495" s="16" t="s">
        <v>1969</v>
      </c>
      <c r="G495" s="17" t="s">
        <v>1973</v>
      </c>
      <c r="H495" s="12" t="s">
        <v>1781</v>
      </c>
      <c r="I495" s="12">
        <v>6</v>
      </c>
      <c r="J495" s="19">
        <f t="shared" si="29"/>
        <v>1552.4999999999998</v>
      </c>
      <c r="K495" s="20">
        <v>1738.8</v>
      </c>
      <c r="L495" s="140">
        <f t="shared" si="31"/>
        <v>9314.999999999998</v>
      </c>
      <c r="M495" s="103"/>
      <c r="N495" s="144">
        <f t="shared" si="30"/>
        <v>10432.8</v>
      </c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6">
        <v>6</v>
      </c>
      <c r="AQ495" s="23">
        <v>10432.8</v>
      </c>
      <c r="AR495" s="103"/>
      <c r="AS495" s="103"/>
      <c r="AT495" s="103"/>
      <c r="AU495" s="103"/>
      <c r="AV495" s="103"/>
      <c r="AW495" s="103"/>
      <c r="AX495" s="24" t="s">
        <v>469</v>
      </c>
      <c r="AY495" s="17" t="s">
        <v>278</v>
      </c>
      <c r="AZ495" s="10" t="s">
        <v>2047</v>
      </c>
      <c r="BA495" s="103"/>
      <c r="BB495" s="104">
        <v>0</v>
      </c>
      <c r="BC495" s="16" t="s">
        <v>1807</v>
      </c>
      <c r="BD495" s="16" t="s">
        <v>2015</v>
      </c>
      <c r="BE495" s="103"/>
      <c r="BF495" s="16" t="s">
        <v>445</v>
      </c>
      <c r="BG495" s="16" t="s">
        <v>445</v>
      </c>
      <c r="BH495" s="16" t="s">
        <v>446</v>
      </c>
      <c r="BI495" s="16" t="s">
        <v>1570</v>
      </c>
      <c r="BJ495" s="16" t="s">
        <v>1569</v>
      </c>
      <c r="BK495" s="16">
        <v>0</v>
      </c>
      <c r="BL495" s="16"/>
      <c r="BM495" s="12">
        <v>740360</v>
      </c>
      <c r="BN495" s="18">
        <v>5510410001</v>
      </c>
    </row>
    <row r="496" spans="1:66" ht="63.75">
      <c r="A496" s="18">
        <v>483</v>
      </c>
      <c r="B496" s="102" t="s">
        <v>566</v>
      </c>
      <c r="C496" s="16" t="s">
        <v>769</v>
      </c>
      <c r="D496" s="16" t="s">
        <v>769</v>
      </c>
      <c r="E496" s="16" t="s">
        <v>1969</v>
      </c>
      <c r="F496" s="16" t="s">
        <v>1969</v>
      </c>
      <c r="G496" s="17" t="s">
        <v>1973</v>
      </c>
      <c r="H496" s="12" t="s">
        <v>1781</v>
      </c>
      <c r="I496" s="12">
        <v>11</v>
      </c>
      <c r="J496" s="19">
        <f t="shared" si="29"/>
        <v>291.66999999999996</v>
      </c>
      <c r="K496" s="20">
        <v>326.6704</v>
      </c>
      <c r="L496" s="144">
        <f t="shared" si="31"/>
        <v>3208.3699999999994</v>
      </c>
      <c r="M496" s="103"/>
      <c r="N496" s="144">
        <f t="shared" si="30"/>
        <v>3593.3743999999997</v>
      </c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6">
        <v>11</v>
      </c>
      <c r="AQ496" s="23">
        <v>3593.4</v>
      </c>
      <c r="AR496" s="103"/>
      <c r="AS496" s="103"/>
      <c r="AT496" s="103"/>
      <c r="AU496" s="103"/>
      <c r="AV496" s="103"/>
      <c r="AW496" s="103"/>
      <c r="AX496" s="24" t="s">
        <v>469</v>
      </c>
      <c r="AY496" s="17" t="s">
        <v>278</v>
      </c>
      <c r="AZ496" s="10" t="s">
        <v>2047</v>
      </c>
      <c r="BA496" s="103"/>
      <c r="BB496" s="104">
        <v>0</v>
      </c>
      <c r="BC496" s="16" t="s">
        <v>1807</v>
      </c>
      <c r="BD496" s="16" t="s">
        <v>2015</v>
      </c>
      <c r="BE496" s="103"/>
      <c r="BF496" s="16" t="s">
        <v>445</v>
      </c>
      <c r="BG496" s="16" t="s">
        <v>445</v>
      </c>
      <c r="BH496" s="16" t="s">
        <v>446</v>
      </c>
      <c r="BI496" s="16" t="s">
        <v>1570</v>
      </c>
      <c r="BJ496" s="16" t="s">
        <v>1569</v>
      </c>
      <c r="BK496" s="16">
        <v>0</v>
      </c>
      <c r="BL496" s="16"/>
      <c r="BM496" s="12">
        <v>740360</v>
      </c>
      <c r="BN496" s="18">
        <v>5510410001</v>
      </c>
    </row>
    <row r="497" spans="1:66" ht="63.75">
      <c r="A497" s="18">
        <v>484</v>
      </c>
      <c r="B497" s="102" t="s">
        <v>566</v>
      </c>
      <c r="C497" s="16" t="s">
        <v>769</v>
      </c>
      <c r="D497" s="16" t="s">
        <v>769</v>
      </c>
      <c r="E497" s="16" t="s">
        <v>1969</v>
      </c>
      <c r="F497" s="16" t="s">
        <v>1969</v>
      </c>
      <c r="G497" s="17" t="s">
        <v>1973</v>
      </c>
      <c r="H497" s="12"/>
      <c r="I497" s="12">
        <v>11</v>
      </c>
      <c r="J497" s="19">
        <f t="shared" si="29"/>
        <v>333.33</v>
      </c>
      <c r="K497" s="20">
        <v>373.3296</v>
      </c>
      <c r="L497" s="144">
        <f t="shared" si="31"/>
        <v>3666.6299999999997</v>
      </c>
      <c r="M497" s="107"/>
      <c r="N497" s="144">
        <f t="shared" si="30"/>
        <v>4106.6256</v>
      </c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23">
        <v>11</v>
      </c>
      <c r="AQ497" s="23">
        <v>4106.6</v>
      </c>
      <c r="AR497" s="103"/>
      <c r="AS497" s="103"/>
      <c r="AT497" s="103"/>
      <c r="AU497" s="103"/>
      <c r="AV497" s="103"/>
      <c r="AW497" s="103"/>
      <c r="AX497" s="24" t="s">
        <v>469</v>
      </c>
      <c r="AY497" s="17" t="s">
        <v>278</v>
      </c>
      <c r="AZ497" s="10" t="s">
        <v>2047</v>
      </c>
      <c r="BA497" s="103"/>
      <c r="BB497" s="104">
        <v>0</v>
      </c>
      <c r="BC497" s="16" t="s">
        <v>1807</v>
      </c>
      <c r="BD497" s="16" t="s">
        <v>2015</v>
      </c>
      <c r="BE497" s="103"/>
      <c r="BF497" s="16" t="s">
        <v>445</v>
      </c>
      <c r="BG497" s="16" t="s">
        <v>445</v>
      </c>
      <c r="BH497" s="16" t="s">
        <v>446</v>
      </c>
      <c r="BI497" s="16" t="s">
        <v>1570</v>
      </c>
      <c r="BJ497" s="16" t="s">
        <v>1569</v>
      </c>
      <c r="BK497" s="16">
        <v>0</v>
      </c>
      <c r="BL497" s="16"/>
      <c r="BM497" s="12">
        <v>740360</v>
      </c>
      <c r="BN497" s="18">
        <v>5510410001</v>
      </c>
    </row>
    <row r="498" spans="1:66" ht="63.75">
      <c r="A498" s="18">
        <v>485</v>
      </c>
      <c r="B498" s="102" t="s">
        <v>566</v>
      </c>
      <c r="C498" s="16" t="s">
        <v>770</v>
      </c>
      <c r="D498" s="16" t="s">
        <v>770</v>
      </c>
      <c r="E498" s="16" t="s">
        <v>1969</v>
      </c>
      <c r="F498" s="16" t="s">
        <v>1969</v>
      </c>
      <c r="G498" s="17" t="s">
        <v>1973</v>
      </c>
      <c r="H498" s="12" t="s">
        <v>1781</v>
      </c>
      <c r="I498" s="12">
        <v>6</v>
      </c>
      <c r="J498" s="19">
        <f t="shared" si="29"/>
        <v>3209.0099999999998</v>
      </c>
      <c r="K498" s="20">
        <v>3594.0912</v>
      </c>
      <c r="L498" s="144">
        <f t="shared" si="31"/>
        <v>19254.059999999998</v>
      </c>
      <c r="M498" s="107"/>
      <c r="N498" s="144">
        <f t="shared" si="30"/>
        <v>21564.5472</v>
      </c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23">
        <v>6</v>
      </c>
      <c r="AQ498" s="23">
        <v>21564.5</v>
      </c>
      <c r="AR498" s="103"/>
      <c r="AS498" s="103"/>
      <c r="AT498" s="103"/>
      <c r="AU498" s="103"/>
      <c r="AV498" s="103"/>
      <c r="AW498" s="103"/>
      <c r="AX498" s="24" t="s">
        <v>469</v>
      </c>
      <c r="AY498" s="17" t="s">
        <v>278</v>
      </c>
      <c r="AZ498" s="10" t="s">
        <v>2047</v>
      </c>
      <c r="BA498" s="103"/>
      <c r="BB498" s="104">
        <v>0</v>
      </c>
      <c r="BC498" s="16" t="s">
        <v>1807</v>
      </c>
      <c r="BD498" s="16" t="s">
        <v>2015</v>
      </c>
      <c r="BE498" s="103"/>
      <c r="BF498" s="16" t="s">
        <v>445</v>
      </c>
      <c r="BG498" s="16" t="s">
        <v>445</v>
      </c>
      <c r="BH498" s="16" t="s">
        <v>446</v>
      </c>
      <c r="BI498" s="16" t="s">
        <v>1570</v>
      </c>
      <c r="BJ498" s="16" t="s">
        <v>1569</v>
      </c>
      <c r="BK498" s="16">
        <v>0</v>
      </c>
      <c r="BL498" s="16"/>
      <c r="BM498" s="12">
        <v>740360</v>
      </c>
      <c r="BN498" s="18">
        <v>5510410001</v>
      </c>
    </row>
    <row r="499" spans="1:66" ht="63.75">
      <c r="A499" s="18">
        <v>486</v>
      </c>
      <c r="B499" s="102" t="s">
        <v>566</v>
      </c>
      <c r="C499" s="16" t="s">
        <v>771</v>
      </c>
      <c r="D499" s="16" t="s">
        <v>771</v>
      </c>
      <c r="E499" s="16" t="s">
        <v>1969</v>
      </c>
      <c r="F499" s="16" t="s">
        <v>1969</v>
      </c>
      <c r="G499" s="17" t="s">
        <v>1973</v>
      </c>
      <c r="H499" s="12" t="s">
        <v>1781</v>
      </c>
      <c r="I499" s="12">
        <v>8</v>
      </c>
      <c r="J499" s="19">
        <f t="shared" si="29"/>
        <v>3773.1399999999994</v>
      </c>
      <c r="K499" s="20">
        <v>4225.9168</v>
      </c>
      <c r="L499" s="144">
        <f t="shared" si="31"/>
        <v>30185.119999999995</v>
      </c>
      <c r="M499" s="107"/>
      <c r="N499" s="144">
        <f t="shared" si="30"/>
        <v>33807.3344</v>
      </c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23">
        <v>8</v>
      </c>
      <c r="AQ499" s="23">
        <v>33807.3</v>
      </c>
      <c r="AR499" s="103"/>
      <c r="AS499" s="103"/>
      <c r="AT499" s="103"/>
      <c r="AU499" s="103"/>
      <c r="AV499" s="103"/>
      <c r="AW499" s="103"/>
      <c r="AX499" s="24" t="s">
        <v>469</v>
      </c>
      <c r="AY499" s="17" t="s">
        <v>278</v>
      </c>
      <c r="AZ499" s="10" t="s">
        <v>2047</v>
      </c>
      <c r="BA499" s="103"/>
      <c r="BB499" s="104">
        <v>0</v>
      </c>
      <c r="BC499" s="16" t="s">
        <v>1807</v>
      </c>
      <c r="BD499" s="16" t="s">
        <v>2015</v>
      </c>
      <c r="BE499" s="103"/>
      <c r="BF499" s="16" t="s">
        <v>445</v>
      </c>
      <c r="BG499" s="16" t="s">
        <v>445</v>
      </c>
      <c r="BH499" s="16" t="s">
        <v>446</v>
      </c>
      <c r="BI499" s="16" t="s">
        <v>1570</v>
      </c>
      <c r="BJ499" s="16" t="s">
        <v>1569</v>
      </c>
      <c r="BK499" s="16">
        <v>0</v>
      </c>
      <c r="BL499" s="16"/>
      <c r="BM499" s="12">
        <v>740360</v>
      </c>
      <c r="BN499" s="18">
        <v>5510410001</v>
      </c>
    </row>
    <row r="500" spans="1:66" ht="63.75">
      <c r="A500" s="18">
        <v>487</v>
      </c>
      <c r="B500" s="102" t="s">
        <v>566</v>
      </c>
      <c r="C500" s="16" t="s">
        <v>772</v>
      </c>
      <c r="D500" s="16" t="s">
        <v>772</v>
      </c>
      <c r="E500" s="16" t="s">
        <v>1969</v>
      </c>
      <c r="F500" s="16" t="s">
        <v>1969</v>
      </c>
      <c r="G500" s="17" t="s">
        <v>1973</v>
      </c>
      <c r="H500" s="12" t="s">
        <v>1781</v>
      </c>
      <c r="I500" s="12">
        <v>6</v>
      </c>
      <c r="J500" s="19">
        <f t="shared" si="29"/>
        <v>10796.46</v>
      </c>
      <c r="K500" s="20">
        <v>12092.0352</v>
      </c>
      <c r="L500" s="144">
        <f t="shared" si="31"/>
        <v>64778.759999999995</v>
      </c>
      <c r="M500" s="107"/>
      <c r="N500" s="144">
        <f t="shared" si="30"/>
        <v>72552.2112</v>
      </c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23">
        <v>6</v>
      </c>
      <c r="AQ500" s="23">
        <v>72552.2</v>
      </c>
      <c r="AR500" s="103"/>
      <c r="AS500" s="103"/>
      <c r="AT500" s="103"/>
      <c r="AU500" s="103"/>
      <c r="AV500" s="103"/>
      <c r="AW500" s="103"/>
      <c r="AX500" s="24" t="s">
        <v>469</v>
      </c>
      <c r="AY500" s="17" t="s">
        <v>278</v>
      </c>
      <c r="AZ500" s="10" t="s">
        <v>2047</v>
      </c>
      <c r="BA500" s="103"/>
      <c r="BB500" s="104">
        <v>0</v>
      </c>
      <c r="BC500" s="16" t="s">
        <v>1807</v>
      </c>
      <c r="BD500" s="16" t="s">
        <v>2015</v>
      </c>
      <c r="BE500" s="103"/>
      <c r="BF500" s="16" t="s">
        <v>445</v>
      </c>
      <c r="BG500" s="16" t="s">
        <v>445</v>
      </c>
      <c r="BH500" s="16" t="s">
        <v>446</v>
      </c>
      <c r="BI500" s="16" t="s">
        <v>1570</v>
      </c>
      <c r="BJ500" s="16" t="s">
        <v>1569</v>
      </c>
      <c r="BK500" s="16">
        <v>0</v>
      </c>
      <c r="BL500" s="16"/>
      <c r="BM500" s="12">
        <v>740360</v>
      </c>
      <c r="BN500" s="18">
        <v>5510410001</v>
      </c>
    </row>
    <row r="501" spans="1:66" ht="63.75">
      <c r="A501" s="18">
        <v>488</v>
      </c>
      <c r="B501" s="102" t="s">
        <v>566</v>
      </c>
      <c r="C501" s="16" t="s">
        <v>773</v>
      </c>
      <c r="D501" s="16" t="s">
        <v>773</v>
      </c>
      <c r="E501" s="16" t="s">
        <v>1969</v>
      </c>
      <c r="F501" s="16" t="s">
        <v>1969</v>
      </c>
      <c r="G501" s="17" t="s">
        <v>1973</v>
      </c>
      <c r="H501" s="12" t="s">
        <v>1781</v>
      </c>
      <c r="I501" s="12">
        <v>6</v>
      </c>
      <c r="J501" s="19">
        <f t="shared" si="29"/>
        <v>15929.2</v>
      </c>
      <c r="K501" s="20">
        <v>17840.704</v>
      </c>
      <c r="L501" s="144">
        <f t="shared" si="31"/>
        <v>95575.20000000001</v>
      </c>
      <c r="M501" s="103"/>
      <c r="N501" s="144">
        <f t="shared" si="30"/>
        <v>107044.22400000002</v>
      </c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6">
        <v>6</v>
      </c>
      <c r="AQ501" s="23">
        <v>107044.2</v>
      </c>
      <c r="AR501" s="103"/>
      <c r="AS501" s="103"/>
      <c r="AT501" s="103"/>
      <c r="AU501" s="103"/>
      <c r="AV501" s="103"/>
      <c r="AW501" s="103"/>
      <c r="AX501" s="24" t="s">
        <v>469</v>
      </c>
      <c r="AY501" s="17" t="s">
        <v>278</v>
      </c>
      <c r="AZ501" s="10" t="s">
        <v>2047</v>
      </c>
      <c r="BA501" s="103"/>
      <c r="BB501" s="104">
        <v>0</v>
      </c>
      <c r="BC501" s="16" t="s">
        <v>1807</v>
      </c>
      <c r="BD501" s="16" t="s">
        <v>2015</v>
      </c>
      <c r="BE501" s="103"/>
      <c r="BF501" s="16" t="s">
        <v>445</v>
      </c>
      <c r="BG501" s="16" t="s">
        <v>445</v>
      </c>
      <c r="BH501" s="16" t="s">
        <v>446</v>
      </c>
      <c r="BI501" s="16" t="s">
        <v>1570</v>
      </c>
      <c r="BJ501" s="16" t="s">
        <v>1569</v>
      </c>
      <c r="BK501" s="16">
        <v>0</v>
      </c>
      <c r="BL501" s="16"/>
      <c r="BM501" s="12">
        <v>740360</v>
      </c>
      <c r="BN501" s="18">
        <v>5510410001</v>
      </c>
    </row>
    <row r="502" spans="1:66" ht="63.75">
      <c r="A502" s="18">
        <v>488</v>
      </c>
      <c r="B502" s="102" t="s">
        <v>566</v>
      </c>
      <c r="C502" s="16" t="s">
        <v>774</v>
      </c>
      <c r="D502" s="16" t="s">
        <v>774</v>
      </c>
      <c r="E502" s="16" t="s">
        <v>1969</v>
      </c>
      <c r="F502" s="16" t="s">
        <v>1969</v>
      </c>
      <c r="G502" s="17" t="s">
        <v>1973</v>
      </c>
      <c r="H502" s="12" t="s">
        <v>1781</v>
      </c>
      <c r="I502" s="12">
        <v>4</v>
      </c>
      <c r="J502" s="19">
        <f t="shared" si="29"/>
        <v>152199.29999999996</v>
      </c>
      <c r="K502" s="20">
        <v>170463.216</v>
      </c>
      <c r="L502" s="144">
        <f t="shared" si="31"/>
        <v>608797.1999999998</v>
      </c>
      <c r="M502" s="103"/>
      <c r="N502" s="144">
        <f t="shared" si="30"/>
        <v>681852.8639999998</v>
      </c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6">
        <v>4</v>
      </c>
      <c r="AQ502" s="23">
        <v>681852.9</v>
      </c>
      <c r="AR502" s="103"/>
      <c r="AS502" s="103"/>
      <c r="AT502" s="103"/>
      <c r="AU502" s="103"/>
      <c r="AV502" s="103"/>
      <c r="AW502" s="103"/>
      <c r="AX502" s="24" t="s">
        <v>469</v>
      </c>
      <c r="AY502" s="17" t="s">
        <v>278</v>
      </c>
      <c r="AZ502" s="10" t="s">
        <v>2047</v>
      </c>
      <c r="BA502" s="103"/>
      <c r="BB502" s="104">
        <v>0</v>
      </c>
      <c r="BC502" s="16" t="s">
        <v>1807</v>
      </c>
      <c r="BD502" s="16" t="s">
        <v>2015</v>
      </c>
      <c r="BE502" s="103"/>
      <c r="BF502" s="16" t="s">
        <v>445</v>
      </c>
      <c r="BG502" s="16" t="s">
        <v>445</v>
      </c>
      <c r="BH502" s="16" t="s">
        <v>446</v>
      </c>
      <c r="BI502" s="16" t="s">
        <v>1570</v>
      </c>
      <c r="BJ502" s="16" t="s">
        <v>1569</v>
      </c>
      <c r="BK502" s="16">
        <v>0</v>
      </c>
      <c r="BL502" s="16"/>
      <c r="BM502" s="12">
        <v>740360</v>
      </c>
      <c r="BN502" s="18">
        <v>5510410001</v>
      </c>
    </row>
    <row r="503" spans="1:66" ht="63.75">
      <c r="A503" s="18">
        <v>488</v>
      </c>
      <c r="B503" s="105">
        <v>36522</v>
      </c>
      <c r="C503" s="16" t="s">
        <v>2152</v>
      </c>
      <c r="D503" s="16" t="s">
        <v>2152</v>
      </c>
      <c r="E503" s="91" t="s">
        <v>1160</v>
      </c>
      <c r="F503" s="16" t="s">
        <v>1970</v>
      </c>
      <c r="G503" s="17" t="s">
        <v>1973</v>
      </c>
      <c r="H503" s="12" t="s">
        <v>1781</v>
      </c>
      <c r="I503" s="12">
        <v>6</v>
      </c>
      <c r="J503" s="19">
        <f t="shared" si="29"/>
        <v>62.49999999999999</v>
      </c>
      <c r="K503" s="20">
        <v>70</v>
      </c>
      <c r="L503" s="140">
        <f t="shared" si="31"/>
        <v>374.99999999999994</v>
      </c>
      <c r="M503" s="103"/>
      <c r="N503" s="144">
        <f t="shared" si="30"/>
        <v>420</v>
      </c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6">
        <v>6</v>
      </c>
      <c r="AQ503" s="16">
        <v>420</v>
      </c>
      <c r="AR503" s="103"/>
      <c r="AS503" s="103"/>
      <c r="AT503" s="103"/>
      <c r="AU503" s="103"/>
      <c r="AV503" s="103"/>
      <c r="AW503" s="103"/>
      <c r="AX503" s="24" t="s">
        <v>469</v>
      </c>
      <c r="AY503" s="17" t="s">
        <v>278</v>
      </c>
      <c r="AZ503" s="10" t="s">
        <v>2047</v>
      </c>
      <c r="BA503" s="103"/>
      <c r="BB503" s="104">
        <v>0</v>
      </c>
      <c r="BC503" s="16" t="s">
        <v>1807</v>
      </c>
      <c r="BD503" s="16" t="s">
        <v>2015</v>
      </c>
      <c r="BE503" s="103"/>
      <c r="BF503" s="16" t="s">
        <v>445</v>
      </c>
      <c r="BG503" s="16" t="s">
        <v>445</v>
      </c>
      <c r="BH503" s="16" t="s">
        <v>446</v>
      </c>
      <c r="BI503" s="16" t="s">
        <v>1570</v>
      </c>
      <c r="BJ503" s="16" t="s">
        <v>1569</v>
      </c>
      <c r="BK503" s="16">
        <v>0</v>
      </c>
      <c r="BL503" s="16"/>
      <c r="BM503" s="12">
        <v>740360</v>
      </c>
      <c r="BN503" s="18">
        <v>5510410001</v>
      </c>
    </row>
    <row r="504" spans="1:66" ht="63.75">
      <c r="A504" s="18">
        <v>488</v>
      </c>
      <c r="B504" s="105">
        <v>36522</v>
      </c>
      <c r="C504" s="16" t="s">
        <v>2153</v>
      </c>
      <c r="D504" s="16" t="s">
        <v>2153</v>
      </c>
      <c r="E504" s="91" t="s">
        <v>1160</v>
      </c>
      <c r="F504" s="16" t="s">
        <v>1970</v>
      </c>
      <c r="G504" s="17" t="s">
        <v>1973</v>
      </c>
      <c r="H504" s="12" t="s">
        <v>1781</v>
      </c>
      <c r="I504" s="12">
        <v>8</v>
      </c>
      <c r="J504" s="19">
        <f t="shared" si="29"/>
        <v>234.27999999999997</v>
      </c>
      <c r="K504" s="20">
        <v>262.3936</v>
      </c>
      <c r="L504" s="140">
        <f t="shared" si="31"/>
        <v>1874.2399999999998</v>
      </c>
      <c r="M504" s="103"/>
      <c r="N504" s="144">
        <f t="shared" si="30"/>
        <v>2099.1488</v>
      </c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6">
        <v>8</v>
      </c>
      <c r="AQ504" s="23">
        <v>2099.1</v>
      </c>
      <c r="AR504" s="103"/>
      <c r="AS504" s="103"/>
      <c r="AT504" s="103"/>
      <c r="AU504" s="103"/>
      <c r="AV504" s="103"/>
      <c r="AW504" s="103"/>
      <c r="AX504" s="24" t="s">
        <v>469</v>
      </c>
      <c r="AY504" s="17" t="s">
        <v>278</v>
      </c>
      <c r="AZ504" s="10" t="s">
        <v>2047</v>
      </c>
      <c r="BA504" s="103"/>
      <c r="BB504" s="104">
        <v>0</v>
      </c>
      <c r="BC504" s="16" t="s">
        <v>1807</v>
      </c>
      <c r="BD504" s="16" t="s">
        <v>2015</v>
      </c>
      <c r="BE504" s="103"/>
      <c r="BF504" s="16" t="s">
        <v>445</v>
      </c>
      <c r="BG504" s="16" t="s">
        <v>445</v>
      </c>
      <c r="BH504" s="16" t="s">
        <v>446</v>
      </c>
      <c r="BI504" s="16" t="s">
        <v>1570</v>
      </c>
      <c r="BJ504" s="16" t="s">
        <v>1569</v>
      </c>
      <c r="BK504" s="16">
        <v>0</v>
      </c>
      <c r="BL504" s="16"/>
      <c r="BM504" s="12">
        <v>740360</v>
      </c>
      <c r="BN504" s="18">
        <v>5510410001</v>
      </c>
    </row>
    <row r="505" spans="1:66" ht="63.75">
      <c r="A505" s="18">
        <v>488</v>
      </c>
      <c r="B505" s="105">
        <v>36522</v>
      </c>
      <c r="C505" s="16" t="s">
        <v>2154</v>
      </c>
      <c r="D505" s="16" t="s">
        <v>2154</v>
      </c>
      <c r="E505" s="91" t="s">
        <v>1160</v>
      </c>
      <c r="F505" s="16" t="s">
        <v>1970</v>
      </c>
      <c r="G505" s="17" t="s">
        <v>1973</v>
      </c>
      <c r="H505" s="12" t="s">
        <v>1781</v>
      </c>
      <c r="I505" s="12">
        <v>8</v>
      </c>
      <c r="J505" s="19">
        <f t="shared" si="29"/>
        <v>273.15</v>
      </c>
      <c r="K505" s="20">
        <v>305.928</v>
      </c>
      <c r="L505" s="144">
        <f t="shared" si="31"/>
        <v>2185.2</v>
      </c>
      <c r="M505" s="103"/>
      <c r="N505" s="144">
        <f t="shared" si="30"/>
        <v>2447.424</v>
      </c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6">
        <v>8</v>
      </c>
      <c r="AQ505" s="23">
        <v>2447.4</v>
      </c>
      <c r="AR505" s="103"/>
      <c r="AS505" s="103"/>
      <c r="AT505" s="103"/>
      <c r="AU505" s="103"/>
      <c r="AV505" s="103"/>
      <c r="AW505" s="103"/>
      <c r="AX505" s="24" t="s">
        <v>469</v>
      </c>
      <c r="AY505" s="17" t="s">
        <v>278</v>
      </c>
      <c r="AZ505" s="10" t="s">
        <v>2047</v>
      </c>
      <c r="BA505" s="103"/>
      <c r="BB505" s="104">
        <v>0</v>
      </c>
      <c r="BC505" s="16" t="s">
        <v>1807</v>
      </c>
      <c r="BD505" s="16" t="s">
        <v>2015</v>
      </c>
      <c r="BE505" s="103"/>
      <c r="BF505" s="16" t="s">
        <v>445</v>
      </c>
      <c r="BG505" s="16" t="s">
        <v>445</v>
      </c>
      <c r="BH505" s="16" t="s">
        <v>446</v>
      </c>
      <c r="BI505" s="16" t="s">
        <v>1570</v>
      </c>
      <c r="BJ505" s="16" t="s">
        <v>1569</v>
      </c>
      <c r="BK505" s="16">
        <v>0</v>
      </c>
      <c r="BL505" s="16"/>
      <c r="BM505" s="12">
        <v>740360</v>
      </c>
      <c r="BN505" s="18">
        <v>5510410001</v>
      </c>
    </row>
    <row r="506" spans="1:66" ht="63.75">
      <c r="A506" s="18">
        <v>488</v>
      </c>
      <c r="B506" s="105">
        <v>36522</v>
      </c>
      <c r="C506" s="16" t="s">
        <v>2155</v>
      </c>
      <c r="D506" s="16" t="s">
        <v>2155</v>
      </c>
      <c r="E506" s="91" t="s">
        <v>1160</v>
      </c>
      <c r="F506" s="16" t="s">
        <v>1970</v>
      </c>
      <c r="G506" s="17" t="s">
        <v>1973</v>
      </c>
      <c r="H506" s="12" t="s">
        <v>1781</v>
      </c>
      <c r="I506" s="12">
        <v>8</v>
      </c>
      <c r="J506" s="19">
        <f t="shared" si="29"/>
        <v>607.05</v>
      </c>
      <c r="K506" s="20">
        <v>679.896</v>
      </c>
      <c r="L506" s="144">
        <f t="shared" si="31"/>
        <v>4856.4</v>
      </c>
      <c r="M506" s="103"/>
      <c r="N506" s="144">
        <f t="shared" si="30"/>
        <v>5439.168</v>
      </c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6">
        <v>8</v>
      </c>
      <c r="AQ506" s="23">
        <v>5439.2</v>
      </c>
      <c r="AR506" s="103"/>
      <c r="AS506" s="103"/>
      <c r="AT506" s="103"/>
      <c r="AU506" s="103"/>
      <c r="AV506" s="103"/>
      <c r="AW506" s="103"/>
      <c r="AX506" s="24" t="s">
        <v>469</v>
      </c>
      <c r="AY506" s="17" t="s">
        <v>278</v>
      </c>
      <c r="AZ506" s="10" t="s">
        <v>2047</v>
      </c>
      <c r="BA506" s="103"/>
      <c r="BB506" s="104">
        <v>0</v>
      </c>
      <c r="BC506" s="16" t="s">
        <v>1807</v>
      </c>
      <c r="BD506" s="16" t="s">
        <v>2015</v>
      </c>
      <c r="BE506" s="103"/>
      <c r="BF506" s="16" t="s">
        <v>445</v>
      </c>
      <c r="BG506" s="16" t="s">
        <v>445</v>
      </c>
      <c r="BH506" s="16" t="s">
        <v>446</v>
      </c>
      <c r="BI506" s="16" t="s">
        <v>1570</v>
      </c>
      <c r="BJ506" s="16" t="s">
        <v>1569</v>
      </c>
      <c r="BK506" s="16">
        <v>0</v>
      </c>
      <c r="BL506" s="16"/>
      <c r="BM506" s="12">
        <v>740360</v>
      </c>
      <c r="BN506" s="18">
        <v>5510410001</v>
      </c>
    </row>
    <row r="507" spans="1:66" ht="63.75">
      <c r="A507" s="18">
        <v>488</v>
      </c>
      <c r="B507" s="105">
        <v>36522</v>
      </c>
      <c r="C507" s="16" t="s">
        <v>2020</v>
      </c>
      <c r="D507" s="16" t="s">
        <v>2020</v>
      </c>
      <c r="E507" s="91" t="s">
        <v>1160</v>
      </c>
      <c r="F507" s="16" t="s">
        <v>1970</v>
      </c>
      <c r="G507" s="17" t="s">
        <v>1973</v>
      </c>
      <c r="H507" s="12" t="s">
        <v>1781</v>
      </c>
      <c r="I507" s="12">
        <v>8</v>
      </c>
      <c r="J507" s="19">
        <f t="shared" si="29"/>
        <v>822.7699999999999</v>
      </c>
      <c r="K507" s="20">
        <v>921.5024</v>
      </c>
      <c r="L507" s="142">
        <f t="shared" si="31"/>
        <v>6582.159999999999</v>
      </c>
      <c r="M507" s="103"/>
      <c r="N507" s="144">
        <f t="shared" si="30"/>
        <v>7372.0192</v>
      </c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6">
        <v>8</v>
      </c>
      <c r="AQ507" s="16">
        <v>7372</v>
      </c>
      <c r="AR507" s="103"/>
      <c r="AS507" s="103"/>
      <c r="AT507" s="103"/>
      <c r="AU507" s="103"/>
      <c r="AV507" s="103"/>
      <c r="AW507" s="103"/>
      <c r="AX507" s="24" t="s">
        <v>469</v>
      </c>
      <c r="AY507" s="17" t="s">
        <v>278</v>
      </c>
      <c r="AZ507" s="10" t="s">
        <v>2047</v>
      </c>
      <c r="BA507" s="103"/>
      <c r="BB507" s="104">
        <v>0</v>
      </c>
      <c r="BC507" s="16" t="s">
        <v>1807</v>
      </c>
      <c r="BD507" s="16" t="s">
        <v>2015</v>
      </c>
      <c r="BE507" s="103"/>
      <c r="BF507" s="16" t="s">
        <v>445</v>
      </c>
      <c r="BG507" s="16" t="s">
        <v>445</v>
      </c>
      <c r="BH507" s="16" t="s">
        <v>446</v>
      </c>
      <c r="BI507" s="16" t="s">
        <v>1570</v>
      </c>
      <c r="BJ507" s="16" t="s">
        <v>1569</v>
      </c>
      <c r="BK507" s="16">
        <v>0</v>
      </c>
      <c r="BL507" s="16"/>
      <c r="BM507" s="12">
        <v>740360</v>
      </c>
      <c r="BN507" s="18">
        <v>5510410001</v>
      </c>
    </row>
    <row r="508" spans="1:66" ht="63.75">
      <c r="A508" s="18">
        <v>488</v>
      </c>
      <c r="B508" s="105">
        <v>36522</v>
      </c>
      <c r="C508" s="16" t="s">
        <v>2021</v>
      </c>
      <c r="D508" s="16" t="s">
        <v>2021</v>
      </c>
      <c r="E508" s="91" t="s">
        <v>1160</v>
      </c>
      <c r="F508" s="16" t="s">
        <v>1970</v>
      </c>
      <c r="G508" s="17" t="s">
        <v>1973</v>
      </c>
      <c r="H508" s="12" t="s">
        <v>1781</v>
      </c>
      <c r="I508" s="12">
        <v>8</v>
      </c>
      <c r="J508" s="19">
        <f t="shared" si="29"/>
        <v>1399.9999999999998</v>
      </c>
      <c r="K508" s="20">
        <v>1568</v>
      </c>
      <c r="L508" s="140">
        <f t="shared" si="31"/>
        <v>11199.999999999998</v>
      </c>
      <c r="M508" s="103"/>
      <c r="N508" s="144">
        <f t="shared" si="30"/>
        <v>12544</v>
      </c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6">
        <v>8</v>
      </c>
      <c r="AQ508" s="16">
        <v>12544</v>
      </c>
      <c r="AR508" s="103"/>
      <c r="AS508" s="103"/>
      <c r="AT508" s="103"/>
      <c r="AU508" s="103"/>
      <c r="AV508" s="103"/>
      <c r="AW508" s="103"/>
      <c r="AX508" s="24" t="s">
        <v>469</v>
      </c>
      <c r="AY508" s="17" t="s">
        <v>278</v>
      </c>
      <c r="AZ508" s="10" t="s">
        <v>2047</v>
      </c>
      <c r="BA508" s="103"/>
      <c r="BB508" s="104">
        <v>0</v>
      </c>
      <c r="BC508" s="16" t="s">
        <v>1807</v>
      </c>
      <c r="BD508" s="16" t="s">
        <v>2015</v>
      </c>
      <c r="BE508" s="103"/>
      <c r="BF508" s="16" t="s">
        <v>445</v>
      </c>
      <c r="BG508" s="16" t="s">
        <v>445</v>
      </c>
      <c r="BH508" s="16" t="s">
        <v>446</v>
      </c>
      <c r="BI508" s="16" t="s">
        <v>1570</v>
      </c>
      <c r="BJ508" s="16" t="s">
        <v>1569</v>
      </c>
      <c r="BK508" s="16">
        <v>0</v>
      </c>
      <c r="BL508" s="16"/>
      <c r="BM508" s="12">
        <v>740360</v>
      </c>
      <c r="BN508" s="18">
        <v>5510410001</v>
      </c>
    </row>
    <row r="509" spans="1:66" ht="63.75">
      <c r="A509" s="18">
        <v>488</v>
      </c>
      <c r="B509" s="105">
        <v>36522</v>
      </c>
      <c r="C509" s="16" t="s">
        <v>904</v>
      </c>
      <c r="D509" s="16" t="s">
        <v>904</v>
      </c>
      <c r="E509" s="91" t="s">
        <v>1160</v>
      </c>
      <c r="F509" s="16" t="s">
        <v>1970</v>
      </c>
      <c r="G509" s="17" t="s">
        <v>1973</v>
      </c>
      <c r="H509" s="12" t="s">
        <v>1781</v>
      </c>
      <c r="I509" s="12">
        <v>12</v>
      </c>
      <c r="J509" s="19">
        <f t="shared" si="29"/>
        <v>1774.9999999999998</v>
      </c>
      <c r="K509" s="20">
        <v>1988</v>
      </c>
      <c r="L509" s="140">
        <f t="shared" si="31"/>
        <v>21299.999999999996</v>
      </c>
      <c r="M509" s="103"/>
      <c r="N509" s="144">
        <f t="shared" si="30"/>
        <v>23856</v>
      </c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6">
        <v>12</v>
      </c>
      <c r="AQ509" s="16">
        <v>23856</v>
      </c>
      <c r="AR509" s="103"/>
      <c r="AS509" s="103"/>
      <c r="AT509" s="103"/>
      <c r="AU509" s="103"/>
      <c r="AV509" s="103"/>
      <c r="AW509" s="103"/>
      <c r="AX509" s="24" t="s">
        <v>469</v>
      </c>
      <c r="AY509" s="17" t="s">
        <v>278</v>
      </c>
      <c r="AZ509" s="10" t="s">
        <v>2047</v>
      </c>
      <c r="BA509" s="103"/>
      <c r="BB509" s="104">
        <v>0</v>
      </c>
      <c r="BC509" s="16" t="s">
        <v>1807</v>
      </c>
      <c r="BD509" s="16" t="s">
        <v>2015</v>
      </c>
      <c r="BE509" s="103"/>
      <c r="BF509" s="16" t="s">
        <v>445</v>
      </c>
      <c r="BG509" s="16" t="s">
        <v>445</v>
      </c>
      <c r="BH509" s="16" t="s">
        <v>446</v>
      </c>
      <c r="BI509" s="16" t="s">
        <v>1570</v>
      </c>
      <c r="BJ509" s="16" t="s">
        <v>1569</v>
      </c>
      <c r="BK509" s="16">
        <v>0</v>
      </c>
      <c r="BL509" s="16"/>
      <c r="BM509" s="12">
        <v>740360</v>
      </c>
      <c r="BN509" s="18">
        <v>5510410001</v>
      </c>
    </row>
    <row r="510" spans="1:66" ht="63.75">
      <c r="A510" s="18">
        <v>488</v>
      </c>
      <c r="B510" s="105">
        <v>36522</v>
      </c>
      <c r="C510" s="16" t="s">
        <v>905</v>
      </c>
      <c r="D510" s="16" t="s">
        <v>905</v>
      </c>
      <c r="E510" s="91" t="s">
        <v>1160</v>
      </c>
      <c r="F510" s="16" t="s">
        <v>1970</v>
      </c>
      <c r="G510" s="17" t="s">
        <v>1973</v>
      </c>
      <c r="H510" s="12" t="s">
        <v>1781</v>
      </c>
      <c r="I510" s="12">
        <v>14</v>
      </c>
      <c r="J510" s="19">
        <f t="shared" si="29"/>
        <v>5441.389999999999</v>
      </c>
      <c r="K510" s="20">
        <v>6094.3568</v>
      </c>
      <c r="L510" s="144">
        <f t="shared" si="31"/>
        <v>76179.45999999999</v>
      </c>
      <c r="M510" s="103"/>
      <c r="N510" s="144">
        <f t="shared" si="30"/>
        <v>85320.9952</v>
      </c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6">
        <v>14</v>
      </c>
      <c r="AQ510" s="16">
        <v>85321</v>
      </c>
      <c r="AR510" s="103"/>
      <c r="AS510" s="103"/>
      <c r="AT510" s="103"/>
      <c r="AU510" s="103"/>
      <c r="AV510" s="103"/>
      <c r="AW510" s="103"/>
      <c r="AX510" s="24" t="s">
        <v>469</v>
      </c>
      <c r="AY510" s="17" t="s">
        <v>278</v>
      </c>
      <c r="AZ510" s="10" t="s">
        <v>2047</v>
      </c>
      <c r="BA510" s="103"/>
      <c r="BB510" s="104">
        <v>0</v>
      </c>
      <c r="BC510" s="16" t="s">
        <v>1807</v>
      </c>
      <c r="BD510" s="16" t="s">
        <v>2015</v>
      </c>
      <c r="BE510" s="103"/>
      <c r="BF510" s="16" t="s">
        <v>445</v>
      </c>
      <c r="BG510" s="16" t="s">
        <v>445</v>
      </c>
      <c r="BH510" s="16" t="s">
        <v>446</v>
      </c>
      <c r="BI510" s="16" t="s">
        <v>1570</v>
      </c>
      <c r="BJ510" s="16" t="s">
        <v>1569</v>
      </c>
      <c r="BK510" s="16">
        <v>0</v>
      </c>
      <c r="BL510" s="16"/>
      <c r="BM510" s="12">
        <v>740360</v>
      </c>
      <c r="BN510" s="18">
        <v>5510410001</v>
      </c>
    </row>
    <row r="511" spans="1:66" ht="63.75">
      <c r="A511" s="18">
        <v>488</v>
      </c>
      <c r="B511" s="105">
        <v>36522</v>
      </c>
      <c r="C511" s="16" t="s">
        <v>906</v>
      </c>
      <c r="D511" s="16" t="s">
        <v>906</v>
      </c>
      <c r="E511" s="91" t="s">
        <v>1160</v>
      </c>
      <c r="F511" s="16" t="s">
        <v>1970</v>
      </c>
      <c r="G511" s="17" t="s">
        <v>1973</v>
      </c>
      <c r="H511" s="12" t="s">
        <v>1781</v>
      </c>
      <c r="I511" s="12">
        <v>5</v>
      </c>
      <c r="J511" s="19">
        <f t="shared" si="29"/>
        <v>5649.999999999999</v>
      </c>
      <c r="K511" s="20">
        <v>6328</v>
      </c>
      <c r="L511" s="140">
        <f t="shared" si="31"/>
        <v>28249.999999999996</v>
      </c>
      <c r="M511" s="103"/>
      <c r="N511" s="144">
        <f t="shared" si="30"/>
        <v>31640</v>
      </c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6">
        <v>5</v>
      </c>
      <c r="AQ511" s="16">
        <v>31640</v>
      </c>
      <c r="AR511" s="103"/>
      <c r="AS511" s="103"/>
      <c r="AT511" s="103"/>
      <c r="AU511" s="103"/>
      <c r="AV511" s="103"/>
      <c r="AW511" s="103"/>
      <c r="AX511" s="24" t="s">
        <v>469</v>
      </c>
      <c r="AY511" s="17" t="s">
        <v>278</v>
      </c>
      <c r="AZ511" s="10" t="s">
        <v>2047</v>
      </c>
      <c r="BA511" s="103"/>
      <c r="BB511" s="104">
        <v>0</v>
      </c>
      <c r="BC511" s="16" t="s">
        <v>1807</v>
      </c>
      <c r="BD511" s="16" t="s">
        <v>2015</v>
      </c>
      <c r="BE511" s="103"/>
      <c r="BF511" s="16" t="s">
        <v>445</v>
      </c>
      <c r="BG511" s="16" t="s">
        <v>445</v>
      </c>
      <c r="BH511" s="16" t="s">
        <v>446</v>
      </c>
      <c r="BI511" s="16" t="s">
        <v>1570</v>
      </c>
      <c r="BJ511" s="16" t="s">
        <v>1569</v>
      </c>
      <c r="BK511" s="16">
        <v>0</v>
      </c>
      <c r="BL511" s="16"/>
      <c r="BM511" s="12">
        <v>740360</v>
      </c>
      <c r="BN511" s="18">
        <v>5510410001</v>
      </c>
    </row>
    <row r="512" spans="1:66" ht="63.75">
      <c r="A512" s="18">
        <v>488</v>
      </c>
      <c r="B512" s="102" t="s">
        <v>567</v>
      </c>
      <c r="C512" s="16" t="s">
        <v>907</v>
      </c>
      <c r="D512" s="16" t="s">
        <v>907</v>
      </c>
      <c r="E512" s="91" t="s">
        <v>1171</v>
      </c>
      <c r="F512" s="16" t="s">
        <v>1971</v>
      </c>
      <c r="G512" s="17" t="s">
        <v>1973</v>
      </c>
      <c r="H512" s="12"/>
      <c r="I512" s="12"/>
      <c r="J512" s="19">
        <f t="shared" si="29"/>
        <v>0</v>
      </c>
      <c r="K512" s="20">
        <v>0</v>
      </c>
      <c r="L512" s="140">
        <f t="shared" si="31"/>
        <v>0</v>
      </c>
      <c r="M512" s="103"/>
      <c r="N512" s="144">
        <f t="shared" si="30"/>
        <v>0</v>
      </c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6"/>
      <c r="AQ512" s="16">
        <v>0</v>
      </c>
      <c r="AR512" s="103"/>
      <c r="AS512" s="103"/>
      <c r="AT512" s="103"/>
      <c r="AU512" s="103"/>
      <c r="AV512" s="103"/>
      <c r="AW512" s="103"/>
      <c r="AX512" s="24" t="s">
        <v>813</v>
      </c>
      <c r="AY512" s="17" t="s">
        <v>278</v>
      </c>
      <c r="AZ512" s="10" t="s">
        <v>2047</v>
      </c>
      <c r="BA512" s="103"/>
      <c r="BB512" s="104">
        <v>0</v>
      </c>
      <c r="BC512" s="16" t="s">
        <v>1807</v>
      </c>
      <c r="BD512" s="16" t="s">
        <v>2015</v>
      </c>
      <c r="BE512" s="103"/>
      <c r="BF512" s="16" t="s">
        <v>445</v>
      </c>
      <c r="BG512" s="16" t="s">
        <v>445</v>
      </c>
      <c r="BH512" s="16" t="s">
        <v>446</v>
      </c>
      <c r="BI512" s="16" t="s">
        <v>1570</v>
      </c>
      <c r="BJ512" s="16" t="s">
        <v>1569</v>
      </c>
      <c r="BK512" s="16">
        <v>0</v>
      </c>
      <c r="BL512" s="16"/>
      <c r="BM512" s="12">
        <v>740360</v>
      </c>
      <c r="BN512" s="18">
        <v>5510410001</v>
      </c>
    </row>
    <row r="513" spans="1:66" ht="63.75">
      <c r="A513" s="18">
        <v>488</v>
      </c>
      <c r="B513" s="102" t="s">
        <v>567</v>
      </c>
      <c r="C513" s="16" t="s">
        <v>908</v>
      </c>
      <c r="D513" s="16" t="s">
        <v>908</v>
      </c>
      <c r="E513" s="92" t="s">
        <v>599</v>
      </c>
      <c r="F513" s="16" t="s">
        <v>1274</v>
      </c>
      <c r="G513" s="17" t="s">
        <v>1973</v>
      </c>
      <c r="H513" s="12" t="s">
        <v>1781</v>
      </c>
      <c r="I513" s="12">
        <v>50</v>
      </c>
      <c r="J513" s="19">
        <f t="shared" si="29"/>
        <v>75.21</v>
      </c>
      <c r="K513" s="20">
        <v>84.2352</v>
      </c>
      <c r="L513" s="140">
        <f t="shared" si="31"/>
        <v>3760.4999999999995</v>
      </c>
      <c r="M513" s="103"/>
      <c r="N513" s="144">
        <f t="shared" si="30"/>
        <v>4211.76</v>
      </c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6">
        <v>50</v>
      </c>
      <c r="AQ513" s="23">
        <v>4211.8</v>
      </c>
      <c r="AR513" s="103"/>
      <c r="AS513" s="103"/>
      <c r="AT513" s="103"/>
      <c r="AU513" s="103"/>
      <c r="AV513" s="103"/>
      <c r="AW513" s="103"/>
      <c r="AX513" s="24" t="s">
        <v>813</v>
      </c>
      <c r="AY513" s="17" t="s">
        <v>278</v>
      </c>
      <c r="AZ513" s="10" t="s">
        <v>2047</v>
      </c>
      <c r="BA513" s="103"/>
      <c r="BB513" s="104">
        <v>0</v>
      </c>
      <c r="BC513" s="16" t="s">
        <v>1807</v>
      </c>
      <c r="BD513" s="16" t="s">
        <v>2015</v>
      </c>
      <c r="BE513" s="103"/>
      <c r="BF513" s="16" t="s">
        <v>445</v>
      </c>
      <c r="BG513" s="16" t="s">
        <v>445</v>
      </c>
      <c r="BH513" s="16" t="s">
        <v>446</v>
      </c>
      <c r="BI513" s="16" t="s">
        <v>1570</v>
      </c>
      <c r="BJ513" s="16" t="s">
        <v>1569</v>
      </c>
      <c r="BK513" s="16">
        <v>0</v>
      </c>
      <c r="BL513" s="16"/>
      <c r="BM513" s="12">
        <v>740360</v>
      </c>
      <c r="BN513" s="18">
        <v>5510410001</v>
      </c>
    </row>
    <row r="514" spans="1:66" ht="63.75">
      <c r="A514" s="18">
        <v>488</v>
      </c>
      <c r="B514" s="102" t="s">
        <v>567</v>
      </c>
      <c r="C514" s="16" t="s">
        <v>909</v>
      </c>
      <c r="D514" s="16" t="s">
        <v>909</v>
      </c>
      <c r="E514" s="92" t="s">
        <v>599</v>
      </c>
      <c r="F514" s="16" t="s">
        <v>1274</v>
      </c>
      <c r="G514" s="17" t="s">
        <v>1973</v>
      </c>
      <c r="H514" s="12" t="s">
        <v>1781</v>
      </c>
      <c r="I514" s="12">
        <v>20</v>
      </c>
      <c r="J514" s="19">
        <f t="shared" si="29"/>
        <v>35.709999999999994</v>
      </c>
      <c r="K514" s="20">
        <v>39.9952</v>
      </c>
      <c r="L514" s="140">
        <f t="shared" si="31"/>
        <v>714.1999999999998</v>
      </c>
      <c r="M514" s="103"/>
      <c r="N514" s="144">
        <f t="shared" si="30"/>
        <v>799.9039999999999</v>
      </c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6">
        <v>20</v>
      </c>
      <c r="AQ514" s="23">
        <v>799.9</v>
      </c>
      <c r="AR514" s="103"/>
      <c r="AS514" s="103"/>
      <c r="AT514" s="103"/>
      <c r="AU514" s="103"/>
      <c r="AV514" s="103"/>
      <c r="AW514" s="103"/>
      <c r="AX514" s="24" t="s">
        <v>813</v>
      </c>
      <c r="AY514" s="17" t="s">
        <v>278</v>
      </c>
      <c r="AZ514" s="10" t="s">
        <v>2047</v>
      </c>
      <c r="BA514" s="103"/>
      <c r="BB514" s="104">
        <v>0</v>
      </c>
      <c r="BC514" s="16" t="s">
        <v>1807</v>
      </c>
      <c r="BD514" s="16" t="s">
        <v>2015</v>
      </c>
      <c r="BE514" s="103"/>
      <c r="BF514" s="16" t="s">
        <v>445</v>
      </c>
      <c r="BG514" s="16" t="s">
        <v>445</v>
      </c>
      <c r="BH514" s="16" t="s">
        <v>446</v>
      </c>
      <c r="BI514" s="16" t="s">
        <v>1570</v>
      </c>
      <c r="BJ514" s="16" t="s">
        <v>1569</v>
      </c>
      <c r="BK514" s="16">
        <v>0</v>
      </c>
      <c r="BL514" s="16" t="s">
        <v>1556</v>
      </c>
      <c r="BM514" s="12">
        <v>740360</v>
      </c>
      <c r="BN514" s="18">
        <v>5510410001</v>
      </c>
    </row>
    <row r="515" spans="1:66" ht="89.25">
      <c r="A515" s="18">
        <v>488</v>
      </c>
      <c r="B515" s="102" t="s">
        <v>567</v>
      </c>
      <c r="C515" s="16" t="s">
        <v>910</v>
      </c>
      <c r="D515" s="16" t="s">
        <v>910</v>
      </c>
      <c r="E515" s="91" t="s">
        <v>1172</v>
      </c>
      <c r="F515" s="16" t="s">
        <v>1275</v>
      </c>
      <c r="G515" s="17" t="s">
        <v>1973</v>
      </c>
      <c r="H515" s="12" t="s">
        <v>1639</v>
      </c>
      <c r="I515" s="12">
        <v>100</v>
      </c>
      <c r="J515" s="19">
        <f t="shared" si="29"/>
        <v>7.83</v>
      </c>
      <c r="K515" s="20">
        <v>8.7696</v>
      </c>
      <c r="L515" s="140">
        <f t="shared" si="31"/>
        <v>783</v>
      </c>
      <c r="M515" s="103"/>
      <c r="N515" s="144">
        <f t="shared" si="30"/>
        <v>876.96</v>
      </c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6">
        <v>100</v>
      </c>
      <c r="AQ515" s="16">
        <v>877</v>
      </c>
      <c r="AR515" s="103"/>
      <c r="AS515" s="103"/>
      <c r="AT515" s="103"/>
      <c r="AU515" s="103"/>
      <c r="AV515" s="103"/>
      <c r="AW515" s="103"/>
      <c r="AX515" s="24" t="s">
        <v>813</v>
      </c>
      <c r="AY515" s="17" t="s">
        <v>278</v>
      </c>
      <c r="AZ515" s="10" t="s">
        <v>2047</v>
      </c>
      <c r="BA515" s="103"/>
      <c r="BB515" s="104">
        <v>0</v>
      </c>
      <c r="BC515" s="16" t="s">
        <v>1807</v>
      </c>
      <c r="BD515" s="16" t="s">
        <v>2015</v>
      </c>
      <c r="BE515" s="103"/>
      <c r="BF515" s="16" t="s">
        <v>445</v>
      </c>
      <c r="BG515" s="16" t="s">
        <v>445</v>
      </c>
      <c r="BH515" s="16" t="s">
        <v>446</v>
      </c>
      <c r="BI515" s="16" t="s">
        <v>1570</v>
      </c>
      <c r="BJ515" s="16" t="s">
        <v>1569</v>
      </c>
      <c r="BK515" s="16">
        <v>0</v>
      </c>
      <c r="BL515" s="16" t="s">
        <v>1556</v>
      </c>
      <c r="BM515" s="35" t="s">
        <v>403</v>
      </c>
      <c r="BN515" s="18">
        <v>5510410001</v>
      </c>
    </row>
    <row r="516" spans="1:66" ht="63.75">
      <c r="A516" s="18">
        <v>488</v>
      </c>
      <c r="B516" s="102" t="s">
        <v>568</v>
      </c>
      <c r="C516" s="16" t="s">
        <v>911</v>
      </c>
      <c r="D516" s="16" t="s">
        <v>911</v>
      </c>
      <c r="E516" s="91" t="s">
        <v>1173</v>
      </c>
      <c r="F516" s="16" t="s">
        <v>1276</v>
      </c>
      <c r="G516" s="17" t="s">
        <v>1973</v>
      </c>
      <c r="H516" s="12" t="s">
        <v>1781</v>
      </c>
      <c r="I516" s="12">
        <v>24</v>
      </c>
      <c r="J516" s="19">
        <f t="shared" si="29"/>
        <v>1212.4999999999998</v>
      </c>
      <c r="K516" s="20">
        <v>1358</v>
      </c>
      <c r="L516" s="140">
        <f t="shared" si="31"/>
        <v>29099.999999999993</v>
      </c>
      <c r="M516" s="103"/>
      <c r="N516" s="144">
        <f t="shared" si="30"/>
        <v>32591.999999999996</v>
      </c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6">
        <v>24</v>
      </c>
      <c r="AQ516" s="16">
        <v>32592</v>
      </c>
      <c r="AR516" s="103"/>
      <c r="AS516" s="103"/>
      <c r="AT516" s="103"/>
      <c r="AU516" s="103"/>
      <c r="AV516" s="103"/>
      <c r="AW516" s="103"/>
      <c r="AX516" s="24" t="s">
        <v>816</v>
      </c>
      <c r="AY516" s="17" t="s">
        <v>278</v>
      </c>
      <c r="AZ516" s="10" t="s">
        <v>2047</v>
      </c>
      <c r="BA516" s="103"/>
      <c r="BB516" s="104">
        <v>0</v>
      </c>
      <c r="BC516" s="16" t="s">
        <v>1807</v>
      </c>
      <c r="BD516" s="16" t="s">
        <v>2015</v>
      </c>
      <c r="BE516" s="103"/>
      <c r="BF516" s="16" t="s">
        <v>445</v>
      </c>
      <c r="BG516" s="16" t="s">
        <v>445</v>
      </c>
      <c r="BH516" s="16" t="s">
        <v>446</v>
      </c>
      <c r="BI516" s="16" t="s">
        <v>1575</v>
      </c>
      <c r="BJ516" s="16" t="s">
        <v>1569</v>
      </c>
      <c r="BK516" s="16">
        <v>100</v>
      </c>
      <c r="BL516" s="16"/>
      <c r="BM516" s="12">
        <v>740360</v>
      </c>
      <c r="BN516" s="18">
        <v>5510410001</v>
      </c>
    </row>
    <row r="517" spans="1:66" ht="239.25" customHeight="1">
      <c r="A517" s="18">
        <v>488</v>
      </c>
      <c r="B517" s="102" t="s">
        <v>569</v>
      </c>
      <c r="C517" s="16" t="s">
        <v>1554</v>
      </c>
      <c r="D517" s="16" t="s">
        <v>912</v>
      </c>
      <c r="E517" s="91" t="s">
        <v>1174</v>
      </c>
      <c r="F517" s="16" t="s">
        <v>2033</v>
      </c>
      <c r="G517" s="17" t="s">
        <v>1973</v>
      </c>
      <c r="H517" s="12" t="s">
        <v>1640</v>
      </c>
      <c r="I517" s="12">
        <v>100</v>
      </c>
      <c r="J517" s="19">
        <f>K517/1.12</f>
        <v>566.5499999999998</v>
      </c>
      <c r="K517" s="20">
        <v>634.536</v>
      </c>
      <c r="L517" s="140">
        <f t="shared" si="31"/>
        <v>56654.999999999985</v>
      </c>
      <c r="M517" s="103"/>
      <c r="N517" s="144">
        <f t="shared" si="30"/>
        <v>63453.59999999999</v>
      </c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6">
        <v>100</v>
      </c>
      <c r="AQ517" s="23">
        <v>63453.6</v>
      </c>
      <c r="AR517" s="103"/>
      <c r="AS517" s="103"/>
      <c r="AT517" s="103"/>
      <c r="AU517" s="103"/>
      <c r="AV517" s="103"/>
      <c r="AW517" s="103"/>
      <c r="AX517" s="24" t="s">
        <v>816</v>
      </c>
      <c r="AY517" s="17" t="s">
        <v>278</v>
      </c>
      <c r="AZ517" s="10" t="s">
        <v>2047</v>
      </c>
      <c r="BA517" s="103"/>
      <c r="BB517" s="104">
        <v>0</v>
      </c>
      <c r="BC517" s="16" t="s">
        <v>1807</v>
      </c>
      <c r="BD517" s="16" t="s">
        <v>2015</v>
      </c>
      <c r="BE517" s="103"/>
      <c r="BF517" s="16" t="s">
        <v>445</v>
      </c>
      <c r="BG517" s="16" t="s">
        <v>445</v>
      </c>
      <c r="BH517" s="16" t="s">
        <v>446</v>
      </c>
      <c r="BI517" s="16" t="s">
        <v>1575</v>
      </c>
      <c r="BJ517" s="16" t="s">
        <v>1569</v>
      </c>
      <c r="BK517" s="16">
        <v>100</v>
      </c>
      <c r="BL517" s="16"/>
      <c r="BM517" s="12">
        <v>5108485</v>
      </c>
      <c r="BN517" s="18">
        <v>5510410001</v>
      </c>
    </row>
    <row r="518" spans="1:67" s="135" customFormat="1" ht="117.75" customHeight="1">
      <c r="A518" s="18">
        <v>488</v>
      </c>
      <c r="B518" s="131" t="s">
        <v>2185</v>
      </c>
      <c r="C518" s="16" t="s">
        <v>1987</v>
      </c>
      <c r="D518" s="16" t="s">
        <v>1989</v>
      </c>
      <c r="E518" s="88" t="s">
        <v>1161</v>
      </c>
      <c r="F518" s="16" t="s">
        <v>2188</v>
      </c>
      <c r="G518" s="17" t="s">
        <v>1973</v>
      </c>
      <c r="H518" s="12" t="s">
        <v>1781</v>
      </c>
      <c r="I518" s="12">
        <v>50</v>
      </c>
      <c r="J518" s="19">
        <v>10000</v>
      </c>
      <c r="K518" s="20">
        <f>J518*1.12</f>
        <v>11200.000000000002</v>
      </c>
      <c r="L518" s="144">
        <f>I518*J518</f>
        <v>500000</v>
      </c>
      <c r="M518" s="132"/>
      <c r="N518" s="144">
        <f>I518*K518</f>
        <v>560000.0000000001</v>
      </c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132"/>
      <c r="AH518" s="132"/>
      <c r="AI518" s="132"/>
      <c r="AJ518" s="132"/>
      <c r="AK518" s="132"/>
      <c r="AL518" s="132"/>
      <c r="AM518" s="132"/>
      <c r="AN518" s="132"/>
      <c r="AO518" s="132"/>
      <c r="AP518" s="16">
        <v>50</v>
      </c>
      <c r="AQ518" s="15">
        <v>560000</v>
      </c>
      <c r="AR518" s="132"/>
      <c r="AS518" s="132"/>
      <c r="AT518" s="132"/>
      <c r="AU518" s="132"/>
      <c r="AV518" s="132"/>
      <c r="AW518" s="132"/>
      <c r="AX518" s="24"/>
      <c r="AY518" s="17"/>
      <c r="AZ518" s="10" t="s">
        <v>2047</v>
      </c>
      <c r="BA518" s="133"/>
      <c r="BB518" s="134">
        <v>0</v>
      </c>
      <c r="BC518" s="16" t="s">
        <v>1807</v>
      </c>
      <c r="BD518" s="16" t="s">
        <v>2015</v>
      </c>
      <c r="BE518" s="132"/>
      <c r="BF518" s="16" t="s">
        <v>445</v>
      </c>
      <c r="BG518" s="16" t="s">
        <v>445</v>
      </c>
      <c r="BH518" s="16" t="s">
        <v>446</v>
      </c>
      <c r="BI518" s="16" t="s">
        <v>1570</v>
      </c>
      <c r="BJ518" s="16" t="s">
        <v>1569</v>
      </c>
      <c r="BK518" s="16">
        <v>0</v>
      </c>
      <c r="BL518" s="16"/>
      <c r="BM518" s="12">
        <v>740360</v>
      </c>
      <c r="BN518" s="18">
        <v>5510410001</v>
      </c>
      <c r="BO518" s="133"/>
    </row>
    <row r="519" spans="1:66" ht="255">
      <c r="A519" s="18">
        <v>488</v>
      </c>
      <c r="B519" s="102" t="s">
        <v>496</v>
      </c>
      <c r="C519" s="16" t="s">
        <v>1148</v>
      </c>
      <c r="D519" s="16" t="s">
        <v>1148</v>
      </c>
      <c r="E519" s="88" t="s">
        <v>1608</v>
      </c>
      <c r="F519" s="16" t="s">
        <v>122</v>
      </c>
      <c r="G519" s="17" t="s">
        <v>1973</v>
      </c>
      <c r="H519" s="12" t="s">
        <v>1781</v>
      </c>
      <c r="I519" s="12">
        <v>3</v>
      </c>
      <c r="J519" s="19">
        <f aca="true" t="shared" si="32" ref="J519:J526">K519/1.12</f>
        <v>144642.85714285713</v>
      </c>
      <c r="K519" s="20">
        <v>162000</v>
      </c>
      <c r="L519" s="144">
        <f aca="true" t="shared" si="33" ref="L519:L526">I519*J519</f>
        <v>433928.57142857136</v>
      </c>
      <c r="M519" s="103"/>
      <c r="N519" s="144">
        <f aca="true" t="shared" si="34" ref="N519:N526">L519*1.12</f>
        <v>486000</v>
      </c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6">
        <v>3</v>
      </c>
      <c r="AQ519" s="16">
        <v>486000</v>
      </c>
      <c r="AR519" s="103"/>
      <c r="AS519" s="103"/>
      <c r="AT519" s="103"/>
      <c r="AU519" s="103"/>
      <c r="AV519" s="103"/>
      <c r="AW519" s="103"/>
      <c r="AX519" s="24" t="s">
        <v>466</v>
      </c>
      <c r="AY519" s="17" t="s">
        <v>1146</v>
      </c>
      <c r="AZ519" s="10" t="s">
        <v>2047</v>
      </c>
      <c r="BA519" s="103"/>
      <c r="BB519" s="104">
        <v>30</v>
      </c>
      <c r="BC519" s="16" t="s">
        <v>1807</v>
      </c>
      <c r="BD519" s="16" t="s">
        <v>2015</v>
      </c>
      <c r="BE519" s="103"/>
      <c r="BF519" s="16" t="s">
        <v>445</v>
      </c>
      <c r="BG519" s="16" t="s">
        <v>445</v>
      </c>
      <c r="BH519" s="16" t="s">
        <v>446</v>
      </c>
      <c r="BI519" s="16" t="s">
        <v>1570</v>
      </c>
      <c r="BJ519" s="16" t="s">
        <v>1569</v>
      </c>
      <c r="BK519" s="16">
        <v>0</v>
      </c>
      <c r="BL519" s="16"/>
      <c r="BM519" s="12">
        <v>740360</v>
      </c>
      <c r="BN519" s="18">
        <v>5510410001</v>
      </c>
    </row>
    <row r="520" spans="1:66" ht="255">
      <c r="A520" s="18">
        <v>488</v>
      </c>
      <c r="B520" s="102" t="s">
        <v>496</v>
      </c>
      <c r="C520" s="16" t="s">
        <v>1149</v>
      </c>
      <c r="D520" s="16" t="s">
        <v>1150</v>
      </c>
      <c r="E520" s="88" t="s">
        <v>1157</v>
      </c>
      <c r="F520" s="16" t="s">
        <v>2016</v>
      </c>
      <c r="G520" s="17" t="s">
        <v>1973</v>
      </c>
      <c r="H520" s="12" t="s">
        <v>1781</v>
      </c>
      <c r="I520" s="12">
        <v>4</v>
      </c>
      <c r="J520" s="19">
        <f t="shared" si="32"/>
        <v>68794.64285714286</v>
      </c>
      <c r="K520" s="20">
        <v>77050</v>
      </c>
      <c r="L520" s="144">
        <f t="shared" si="33"/>
        <v>275178.5714285714</v>
      </c>
      <c r="M520" s="107"/>
      <c r="N520" s="144">
        <f t="shared" si="34"/>
        <v>308200</v>
      </c>
      <c r="O520" s="107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6">
        <v>4</v>
      </c>
      <c r="AQ520" s="16">
        <v>308200</v>
      </c>
      <c r="AR520" s="103"/>
      <c r="AS520" s="103"/>
      <c r="AT520" s="103"/>
      <c r="AU520" s="103"/>
      <c r="AV520" s="103"/>
      <c r="AW520" s="103"/>
      <c r="AX520" s="24" t="s">
        <v>466</v>
      </c>
      <c r="AY520" s="17" t="s">
        <v>1146</v>
      </c>
      <c r="AZ520" s="10" t="s">
        <v>2047</v>
      </c>
      <c r="BA520" s="103"/>
      <c r="BB520" s="104">
        <v>30</v>
      </c>
      <c r="BC520" s="16" t="s">
        <v>1807</v>
      </c>
      <c r="BD520" s="16" t="s">
        <v>2015</v>
      </c>
      <c r="BE520" s="103"/>
      <c r="BF520" s="16" t="s">
        <v>445</v>
      </c>
      <c r="BG520" s="16" t="s">
        <v>445</v>
      </c>
      <c r="BH520" s="16" t="s">
        <v>446</v>
      </c>
      <c r="BI520" s="16" t="s">
        <v>1570</v>
      </c>
      <c r="BJ520" s="16" t="s">
        <v>1569</v>
      </c>
      <c r="BK520" s="16">
        <v>0</v>
      </c>
      <c r="BL520" s="16"/>
      <c r="BM520" s="12">
        <v>740360</v>
      </c>
      <c r="BN520" s="18">
        <v>5510410001</v>
      </c>
    </row>
    <row r="521" spans="1:66" ht="204">
      <c r="A521" s="18">
        <v>488</v>
      </c>
      <c r="B521" s="102" t="s">
        <v>496</v>
      </c>
      <c r="C521" s="16" t="s">
        <v>1147</v>
      </c>
      <c r="D521" s="16" t="s">
        <v>1147</v>
      </c>
      <c r="E521" s="88" t="s">
        <v>1158</v>
      </c>
      <c r="F521" s="16" t="s">
        <v>2183</v>
      </c>
      <c r="G521" s="17" t="s">
        <v>1973</v>
      </c>
      <c r="H521" s="12" t="s">
        <v>1781</v>
      </c>
      <c r="I521" s="12">
        <v>4</v>
      </c>
      <c r="J521" s="19">
        <f t="shared" si="32"/>
        <v>19017.85714285714</v>
      </c>
      <c r="K521" s="20">
        <v>21300</v>
      </c>
      <c r="L521" s="144">
        <f t="shared" si="33"/>
        <v>76071.42857142857</v>
      </c>
      <c r="M521" s="103"/>
      <c r="N521" s="144">
        <f t="shared" si="34"/>
        <v>85200</v>
      </c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6">
        <v>4</v>
      </c>
      <c r="AQ521" s="23">
        <f>SUM(N521)</f>
        <v>85200</v>
      </c>
      <c r="AR521" s="103"/>
      <c r="AS521" s="103"/>
      <c r="AT521" s="103"/>
      <c r="AU521" s="103"/>
      <c r="AV521" s="103"/>
      <c r="AW521" s="103"/>
      <c r="AX521" s="24" t="s">
        <v>466</v>
      </c>
      <c r="AY521" s="17" t="s">
        <v>1146</v>
      </c>
      <c r="AZ521" s="10" t="s">
        <v>2047</v>
      </c>
      <c r="BA521" s="103"/>
      <c r="BB521" s="104">
        <v>0</v>
      </c>
      <c r="BC521" s="16" t="s">
        <v>1807</v>
      </c>
      <c r="BD521" s="16" t="s">
        <v>2015</v>
      </c>
      <c r="BE521" s="103"/>
      <c r="BF521" s="16" t="s">
        <v>445</v>
      </c>
      <c r="BG521" s="16" t="s">
        <v>445</v>
      </c>
      <c r="BH521" s="16" t="s">
        <v>446</v>
      </c>
      <c r="BI521" s="16" t="s">
        <v>1570</v>
      </c>
      <c r="BJ521" s="16" t="s">
        <v>1569</v>
      </c>
      <c r="BK521" s="16">
        <v>0</v>
      </c>
      <c r="BL521" s="16"/>
      <c r="BM521" s="12">
        <v>740360</v>
      </c>
      <c r="BN521" s="18">
        <v>5510410001</v>
      </c>
    </row>
    <row r="522" spans="1:66" ht="204">
      <c r="A522" s="18">
        <v>488</v>
      </c>
      <c r="B522" s="102" t="s">
        <v>496</v>
      </c>
      <c r="C522" s="16" t="s">
        <v>1257</v>
      </c>
      <c r="D522" s="16" t="s">
        <v>1257</v>
      </c>
      <c r="E522" s="88" t="s">
        <v>1159</v>
      </c>
      <c r="F522" s="16" t="s">
        <v>2182</v>
      </c>
      <c r="G522" s="17" t="s">
        <v>1973</v>
      </c>
      <c r="H522" s="12" t="s">
        <v>1781</v>
      </c>
      <c r="I522" s="12">
        <v>10</v>
      </c>
      <c r="J522" s="19">
        <f t="shared" si="32"/>
        <v>5223.214285714285</v>
      </c>
      <c r="K522" s="20">
        <v>5850</v>
      </c>
      <c r="L522" s="144">
        <f t="shared" si="33"/>
        <v>52232.142857142855</v>
      </c>
      <c r="M522" s="103"/>
      <c r="N522" s="144">
        <f t="shared" si="34"/>
        <v>58500</v>
      </c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6">
        <v>10</v>
      </c>
      <c r="AQ522" s="23">
        <v>58500</v>
      </c>
      <c r="AR522" s="103"/>
      <c r="AS522" s="103"/>
      <c r="AT522" s="103"/>
      <c r="AU522" s="103"/>
      <c r="AV522" s="103"/>
      <c r="AW522" s="103"/>
      <c r="AX522" s="24" t="s">
        <v>466</v>
      </c>
      <c r="AY522" s="17" t="s">
        <v>1146</v>
      </c>
      <c r="AZ522" s="10" t="s">
        <v>2047</v>
      </c>
      <c r="BA522" s="103"/>
      <c r="BB522" s="104">
        <v>0</v>
      </c>
      <c r="BC522" s="16" t="s">
        <v>1807</v>
      </c>
      <c r="BD522" s="16" t="s">
        <v>2015</v>
      </c>
      <c r="BE522" s="103"/>
      <c r="BF522" s="16" t="s">
        <v>445</v>
      </c>
      <c r="BG522" s="16" t="s">
        <v>445</v>
      </c>
      <c r="BH522" s="16" t="s">
        <v>446</v>
      </c>
      <c r="BI522" s="16" t="s">
        <v>1570</v>
      </c>
      <c r="BJ522" s="16" t="s">
        <v>1569</v>
      </c>
      <c r="BK522" s="16">
        <v>0</v>
      </c>
      <c r="BL522" s="16"/>
      <c r="BM522" s="12">
        <v>740360</v>
      </c>
      <c r="BN522" s="18">
        <v>5510410001</v>
      </c>
    </row>
    <row r="523" spans="1:66" ht="76.5">
      <c r="A523" s="18">
        <v>488</v>
      </c>
      <c r="B523" s="111">
        <v>36522</v>
      </c>
      <c r="C523" s="39" t="s">
        <v>1145</v>
      </c>
      <c r="D523" s="39" t="s">
        <v>905</v>
      </c>
      <c r="E523" s="88" t="s">
        <v>1160</v>
      </c>
      <c r="F523" s="39" t="s">
        <v>1970</v>
      </c>
      <c r="G523" s="40" t="s">
        <v>1973</v>
      </c>
      <c r="H523" s="41" t="s">
        <v>1781</v>
      </c>
      <c r="I523" s="41">
        <v>9</v>
      </c>
      <c r="J523" s="58">
        <f t="shared" si="32"/>
        <v>6241.0714285714275</v>
      </c>
      <c r="K523" s="42">
        <v>6990</v>
      </c>
      <c r="L523" s="158">
        <f t="shared" si="33"/>
        <v>56169.64285714285</v>
      </c>
      <c r="M523" s="112"/>
      <c r="N523" s="158">
        <f t="shared" si="34"/>
        <v>62909.99999999999</v>
      </c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  <c r="AB523" s="112"/>
      <c r="AC523" s="112"/>
      <c r="AD523" s="112"/>
      <c r="AE523" s="112"/>
      <c r="AF523" s="112"/>
      <c r="AG523" s="112"/>
      <c r="AH523" s="112"/>
      <c r="AI523" s="112"/>
      <c r="AJ523" s="112"/>
      <c r="AK523" s="112"/>
      <c r="AL523" s="112"/>
      <c r="AM523" s="112"/>
      <c r="AN523" s="112"/>
      <c r="AO523" s="112"/>
      <c r="AP523" s="39">
        <v>9</v>
      </c>
      <c r="AQ523" s="59">
        <f>SUM(N523)</f>
        <v>62909.99999999999</v>
      </c>
      <c r="AR523" s="112"/>
      <c r="AS523" s="112"/>
      <c r="AT523" s="112"/>
      <c r="AU523" s="112"/>
      <c r="AV523" s="112"/>
      <c r="AW523" s="112"/>
      <c r="AX523" s="60" t="s">
        <v>466</v>
      </c>
      <c r="AY523" s="40" t="s">
        <v>1146</v>
      </c>
      <c r="AZ523" s="10" t="s">
        <v>2047</v>
      </c>
      <c r="BA523" s="112"/>
      <c r="BB523" s="113">
        <v>0</v>
      </c>
      <c r="BC523" s="39" t="s">
        <v>1807</v>
      </c>
      <c r="BD523" s="39" t="s">
        <v>2015</v>
      </c>
      <c r="BE523" s="112"/>
      <c r="BF523" s="39" t="s">
        <v>445</v>
      </c>
      <c r="BG523" s="39" t="s">
        <v>445</v>
      </c>
      <c r="BH523" s="39" t="s">
        <v>446</v>
      </c>
      <c r="BI523" s="39" t="s">
        <v>1570</v>
      </c>
      <c r="BJ523" s="39" t="s">
        <v>1569</v>
      </c>
      <c r="BK523" s="39">
        <v>0</v>
      </c>
      <c r="BL523" s="39"/>
      <c r="BM523" s="41">
        <v>740360</v>
      </c>
      <c r="BN523" s="61">
        <v>5510410001</v>
      </c>
    </row>
    <row r="524" spans="1:66" ht="204">
      <c r="A524" s="18">
        <v>488</v>
      </c>
      <c r="B524" s="102" t="s">
        <v>496</v>
      </c>
      <c r="C524" s="16" t="s">
        <v>1147</v>
      </c>
      <c r="D524" s="16" t="s">
        <v>1147</v>
      </c>
      <c r="E524" s="88" t="s">
        <v>1158</v>
      </c>
      <c r="F524" s="16" t="s">
        <v>2183</v>
      </c>
      <c r="G524" s="17" t="s">
        <v>1973</v>
      </c>
      <c r="H524" s="12" t="s">
        <v>1781</v>
      </c>
      <c r="I524" s="12">
        <v>4</v>
      </c>
      <c r="J524" s="19">
        <f t="shared" si="32"/>
        <v>19017.85714285714</v>
      </c>
      <c r="K524" s="20">
        <v>21300</v>
      </c>
      <c r="L524" s="144">
        <f t="shared" si="33"/>
        <v>76071.42857142857</v>
      </c>
      <c r="M524" s="103"/>
      <c r="N524" s="144">
        <f t="shared" si="34"/>
        <v>85200</v>
      </c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6">
        <v>4</v>
      </c>
      <c r="AQ524" s="23">
        <f>SUM(N524)</f>
        <v>85200</v>
      </c>
      <c r="AR524" s="103"/>
      <c r="AS524" s="103"/>
      <c r="AT524" s="103"/>
      <c r="AU524" s="103"/>
      <c r="AV524" s="103"/>
      <c r="AW524" s="103"/>
      <c r="AX524" s="24" t="s">
        <v>466</v>
      </c>
      <c r="AY524" s="17" t="s">
        <v>1146</v>
      </c>
      <c r="AZ524" s="10" t="s">
        <v>2047</v>
      </c>
      <c r="BA524" s="103"/>
      <c r="BB524" s="104">
        <v>0</v>
      </c>
      <c r="BC524" s="16" t="s">
        <v>1807</v>
      </c>
      <c r="BD524" s="16" t="s">
        <v>2015</v>
      </c>
      <c r="BE524" s="103"/>
      <c r="BF524" s="16" t="s">
        <v>445</v>
      </c>
      <c r="BG524" s="16" t="s">
        <v>445</v>
      </c>
      <c r="BH524" s="16" t="s">
        <v>446</v>
      </c>
      <c r="BI524" s="16" t="s">
        <v>1570</v>
      </c>
      <c r="BJ524" s="16" t="s">
        <v>1569</v>
      </c>
      <c r="BK524" s="16">
        <v>0</v>
      </c>
      <c r="BL524" s="16"/>
      <c r="BM524" s="12">
        <v>740360</v>
      </c>
      <c r="BN524" s="18">
        <v>5510410001</v>
      </c>
    </row>
    <row r="525" spans="1:66" ht="204">
      <c r="A525" s="18">
        <v>488</v>
      </c>
      <c r="B525" s="102" t="s">
        <v>496</v>
      </c>
      <c r="C525" s="16" t="s">
        <v>1257</v>
      </c>
      <c r="D525" s="16" t="s">
        <v>1257</v>
      </c>
      <c r="E525" s="88" t="s">
        <v>1159</v>
      </c>
      <c r="F525" s="16" t="s">
        <v>2182</v>
      </c>
      <c r="G525" s="17" t="s">
        <v>1973</v>
      </c>
      <c r="H525" s="12" t="s">
        <v>1781</v>
      </c>
      <c r="I525" s="12">
        <v>10</v>
      </c>
      <c r="J525" s="19">
        <f t="shared" si="32"/>
        <v>5223.214285714285</v>
      </c>
      <c r="K525" s="20">
        <v>5850</v>
      </c>
      <c r="L525" s="144">
        <f t="shared" si="33"/>
        <v>52232.142857142855</v>
      </c>
      <c r="M525" s="103"/>
      <c r="N525" s="144">
        <f t="shared" si="34"/>
        <v>58500</v>
      </c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6">
        <v>10</v>
      </c>
      <c r="AQ525" s="23">
        <v>58500</v>
      </c>
      <c r="AR525" s="103"/>
      <c r="AS525" s="103"/>
      <c r="AT525" s="103"/>
      <c r="AU525" s="103"/>
      <c r="AV525" s="103"/>
      <c r="AW525" s="103"/>
      <c r="AX525" s="24" t="s">
        <v>466</v>
      </c>
      <c r="AY525" s="17" t="s">
        <v>1146</v>
      </c>
      <c r="AZ525" s="10" t="s">
        <v>2047</v>
      </c>
      <c r="BA525" s="103"/>
      <c r="BB525" s="104">
        <v>0</v>
      </c>
      <c r="BC525" s="16" t="s">
        <v>1807</v>
      </c>
      <c r="BD525" s="16" t="s">
        <v>2015</v>
      </c>
      <c r="BE525" s="103"/>
      <c r="BF525" s="16" t="s">
        <v>445</v>
      </c>
      <c r="BG525" s="16" t="s">
        <v>445</v>
      </c>
      <c r="BH525" s="16" t="s">
        <v>446</v>
      </c>
      <c r="BI525" s="16" t="s">
        <v>1570</v>
      </c>
      <c r="BJ525" s="16" t="s">
        <v>1569</v>
      </c>
      <c r="BK525" s="16">
        <v>0</v>
      </c>
      <c r="BL525" s="16"/>
      <c r="BM525" s="12">
        <v>740360</v>
      </c>
      <c r="BN525" s="18">
        <v>5510410001</v>
      </c>
    </row>
    <row r="526" spans="1:66" ht="76.5">
      <c r="A526" s="18">
        <v>488</v>
      </c>
      <c r="B526" s="111">
        <v>36522</v>
      </c>
      <c r="C526" s="39" t="s">
        <v>1145</v>
      </c>
      <c r="D526" s="39" t="s">
        <v>905</v>
      </c>
      <c r="E526" s="88" t="s">
        <v>1160</v>
      </c>
      <c r="F526" s="39" t="s">
        <v>1970</v>
      </c>
      <c r="G526" s="40" t="s">
        <v>1973</v>
      </c>
      <c r="H526" s="41" t="s">
        <v>1781</v>
      </c>
      <c r="I526" s="41">
        <v>9</v>
      </c>
      <c r="J526" s="58">
        <f t="shared" si="32"/>
        <v>6241.0714285714275</v>
      </c>
      <c r="K526" s="42">
        <v>6990</v>
      </c>
      <c r="L526" s="158">
        <f t="shared" si="33"/>
        <v>56169.64285714285</v>
      </c>
      <c r="M526" s="112"/>
      <c r="N526" s="158">
        <f t="shared" si="34"/>
        <v>62909.99999999999</v>
      </c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  <c r="AB526" s="112"/>
      <c r="AC526" s="112"/>
      <c r="AD526" s="112"/>
      <c r="AE526" s="112"/>
      <c r="AF526" s="112"/>
      <c r="AG526" s="112"/>
      <c r="AH526" s="112"/>
      <c r="AI526" s="112"/>
      <c r="AJ526" s="112"/>
      <c r="AK526" s="112"/>
      <c r="AL526" s="112"/>
      <c r="AM526" s="112"/>
      <c r="AN526" s="112"/>
      <c r="AO526" s="112"/>
      <c r="AP526" s="39">
        <v>9</v>
      </c>
      <c r="AQ526" s="59">
        <f>SUM(N526)</f>
        <v>62909.99999999999</v>
      </c>
      <c r="AR526" s="112"/>
      <c r="AS526" s="112"/>
      <c r="AT526" s="112"/>
      <c r="AU526" s="112"/>
      <c r="AV526" s="112"/>
      <c r="AW526" s="112"/>
      <c r="AX526" s="60" t="s">
        <v>466</v>
      </c>
      <c r="AY526" s="40" t="s">
        <v>1146</v>
      </c>
      <c r="AZ526" s="10" t="s">
        <v>2047</v>
      </c>
      <c r="BA526" s="112"/>
      <c r="BB526" s="113">
        <v>0</v>
      </c>
      <c r="BC526" s="39" t="s">
        <v>1807</v>
      </c>
      <c r="BD526" s="39" t="s">
        <v>2015</v>
      </c>
      <c r="BE526" s="112"/>
      <c r="BF526" s="39" t="s">
        <v>445</v>
      </c>
      <c r="BG526" s="39" t="s">
        <v>445</v>
      </c>
      <c r="BH526" s="39" t="s">
        <v>446</v>
      </c>
      <c r="BI526" s="39" t="s">
        <v>1570</v>
      </c>
      <c r="BJ526" s="39" t="s">
        <v>1569</v>
      </c>
      <c r="BK526" s="39">
        <v>0</v>
      </c>
      <c r="BL526" s="39"/>
      <c r="BM526" s="41">
        <v>740360</v>
      </c>
      <c r="BN526" s="61">
        <v>5510410001</v>
      </c>
    </row>
    <row r="527" spans="1:67" s="149" customFormat="1" ht="21.75" customHeight="1">
      <c r="A527" s="136"/>
      <c r="B527" s="150" t="s">
        <v>287</v>
      </c>
      <c r="C527" s="137"/>
      <c r="D527" s="137"/>
      <c r="E527" s="138"/>
      <c r="F527" s="137"/>
      <c r="G527" s="139"/>
      <c r="H527" s="140"/>
      <c r="I527" s="140"/>
      <c r="J527" s="141"/>
      <c r="K527" s="142"/>
      <c r="L527" s="140">
        <f>SUM(L14:L517)</f>
        <v>69456913.375</v>
      </c>
      <c r="M527" s="143"/>
      <c r="N527" s="144">
        <f t="shared" si="30"/>
        <v>77791742.98</v>
      </c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143"/>
      <c r="AP527" s="137"/>
      <c r="AQ527" s="145"/>
      <c r="AR527" s="143"/>
      <c r="AS527" s="143"/>
      <c r="AT527" s="143"/>
      <c r="AU527" s="143"/>
      <c r="AV527" s="143"/>
      <c r="AW527" s="143"/>
      <c r="AX527" s="146"/>
      <c r="AY527" s="139"/>
      <c r="AZ527" s="147"/>
      <c r="BA527" s="143"/>
      <c r="BB527" s="148"/>
      <c r="BC527" s="137"/>
      <c r="BD527" s="137"/>
      <c r="BE527" s="143"/>
      <c r="BF527" s="137"/>
      <c r="BG527" s="137"/>
      <c r="BH527" s="137"/>
      <c r="BI527" s="137"/>
      <c r="BJ527" s="137"/>
      <c r="BK527" s="137"/>
      <c r="BL527" s="137"/>
      <c r="BM527" s="140"/>
      <c r="BN527" s="136"/>
      <c r="BO527" s="4"/>
    </row>
    <row r="528" spans="1:66" ht="122.25" customHeight="1">
      <c r="A528" s="18">
        <v>489</v>
      </c>
      <c r="B528" s="102" t="s">
        <v>570</v>
      </c>
      <c r="C528" s="16" t="s">
        <v>185</v>
      </c>
      <c r="D528" s="16" t="s">
        <v>1769</v>
      </c>
      <c r="E528" s="92" t="s">
        <v>600</v>
      </c>
      <c r="F528" s="16" t="s">
        <v>2034</v>
      </c>
      <c r="G528" s="17" t="s">
        <v>1385</v>
      </c>
      <c r="H528" s="12" t="s">
        <v>1641</v>
      </c>
      <c r="I528" s="12">
        <v>1</v>
      </c>
      <c r="J528" s="19">
        <v>8909202</v>
      </c>
      <c r="K528" s="20">
        <f>J528*1.12</f>
        <v>9978306.24</v>
      </c>
      <c r="L528" s="141">
        <f t="shared" si="31"/>
        <v>8909202</v>
      </c>
      <c r="M528" s="103"/>
      <c r="N528" s="144">
        <f>I528*K528</f>
        <v>9978306.24</v>
      </c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6">
        <v>1</v>
      </c>
      <c r="AQ528" s="23">
        <f>AP528*K528</f>
        <v>9978306.24</v>
      </c>
      <c r="AR528" s="103"/>
      <c r="AS528" s="103"/>
      <c r="AT528" s="103"/>
      <c r="AU528" s="103"/>
      <c r="AV528" s="103"/>
      <c r="AW528" s="103"/>
      <c r="AX528" s="24" t="s">
        <v>1771</v>
      </c>
      <c r="AY528" s="17" t="s">
        <v>755</v>
      </c>
      <c r="AZ528" s="10" t="s">
        <v>2047</v>
      </c>
      <c r="BA528" s="103"/>
      <c r="BB528" s="104">
        <v>0</v>
      </c>
      <c r="BC528" s="16" t="s">
        <v>1809</v>
      </c>
      <c r="BD528" s="16" t="s">
        <v>928</v>
      </c>
      <c r="BE528" s="103"/>
      <c r="BF528" s="16" t="s">
        <v>445</v>
      </c>
      <c r="BG528" s="16" t="s">
        <v>445</v>
      </c>
      <c r="BH528" s="16" t="s">
        <v>446</v>
      </c>
      <c r="BI528" s="16" t="s">
        <v>1576</v>
      </c>
      <c r="BJ528" s="16" t="s">
        <v>2127</v>
      </c>
      <c r="BK528" s="16">
        <v>100</v>
      </c>
      <c r="BL528" s="16" t="s">
        <v>1557</v>
      </c>
      <c r="BM528" s="12">
        <v>740360</v>
      </c>
      <c r="BN528" s="18">
        <v>5510410001</v>
      </c>
    </row>
    <row r="529" spans="1:67" s="96" customFormat="1" ht="123" customHeight="1">
      <c r="A529" s="18">
        <v>490</v>
      </c>
      <c r="B529" s="102" t="s">
        <v>570</v>
      </c>
      <c r="C529" s="118" t="s">
        <v>190</v>
      </c>
      <c r="D529" s="16" t="s">
        <v>8</v>
      </c>
      <c r="E529" s="92" t="s">
        <v>601</v>
      </c>
      <c r="F529" s="16" t="s">
        <v>2035</v>
      </c>
      <c r="G529" s="17" t="s">
        <v>1385</v>
      </c>
      <c r="H529" s="12" t="s">
        <v>1641</v>
      </c>
      <c r="I529" s="12">
        <v>1</v>
      </c>
      <c r="J529" s="19">
        <v>2751501</v>
      </c>
      <c r="K529" s="20">
        <f>J529*1.12</f>
        <v>3081681.12</v>
      </c>
      <c r="L529" s="141">
        <f t="shared" si="31"/>
        <v>2751501</v>
      </c>
      <c r="M529" s="20">
        <f>L529*1.12</f>
        <v>3081681.12</v>
      </c>
      <c r="N529" s="144">
        <f>I529*K529</f>
        <v>3081681.12</v>
      </c>
      <c r="O529" s="19">
        <v>2751501</v>
      </c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6">
        <v>1</v>
      </c>
      <c r="AQ529" s="23">
        <f>AP529*K529</f>
        <v>3081681.12</v>
      </c>
      <c r="AR529" s="103"/>
      <c r="AS529" s="103"/>
      <c r="AT529" s="103"/>
      <c r="AU529" s="103"/>
      <c r="AV529" s="103"/>
      <c r="AW529" s="103"/>
      <c r="AX529" s="24" t="s">
        <v>1771</v>
      </c>
      <c r="AY529" s="17" t="s">
        <v>755</v>
      </c>
      <c r="AZ529" s="10" t="s">
        <v>2047</v>
      </c>
      <c r="BA529" s="103"/>
      <c r="BB529" s="104">
        <v>0</v>
      </c>
      <c r="BC529" s="16" t="s">
        <v>1809</v>
      </c>
      <c r="BD529" s="16" t="s">
        <v>928</v>
      </c>
      <c r="BE529" s="103"/>
      <c r="BF529" s="16" t="s">
        <v>445</v>
      </c>
      <c r="BG529" s="16" t="s">
        <v>445</v>
      </c>
      <c r="BH529" s="16" t="s">
        <v>446</v>
      </c>
      <c r="BI529" s="16" t="s">
        <v>1576</v>
      </c>
      <c r="BJ529" s="16" t="s">
        <v>2127</v>
      </c>
      <c r="BK529" s="16">
        <v>100</v>
      </c>
      <c r="BL529" s="16" t="s">
        <v>1620</v>
      </c>
      <c r="BM529" s="12">
        <v>740360</v>
      </c>
      <c r="BN529" s="18">
        <v>5510410001</v>
      </c>
      <c r="BO529" s="4"/>
    </row>
    <row r="530" spans="1:66" ht="96" customHeight="1">
      <c r="A530" s="18">
        <v>491</v>
      </c>
      <c r="B530" s="102" t="s">
        <v>570</v>
      </c>
      <c r="C530" s="16" t="s">
        <v>191</v>
      </c>
      <c r="D530" s="16" t="s">
        <v>1770</v>
      </c>
      <c r="E530" s="92" t="s">
        <v>601</v>
      </c>
      <c r="F530" s="16" t="s">
        <v>2035</v>
      </c>
      <c r="G530" s="17" t="s">
        <v>1385</v>
      </c>
      <c r="H530" s="12" t="s">
        <v>1641</v>
      </c>
      <c r="I530" s="12">
        <v>1</v>
      </c>
      <c r="J530" s="19">
        <v>17837492</v>
      </c>
      <c r="K530" s="20">
        <f>J530*1.12</f>
        <v>19977991.040000003</v>
      </c>
      <c r="L530" s="141">
        <f t="shared" si="31"/>
        <v>17837492</v>
      </c>
      <c r="M530" s="103"/>
      <c r="N530" s="144">
        <f>I530*K530</f>
        <v>19977991.040000003</v>
      </c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6">
        <v>1</v>
      </c>
      <c r="AQ530" s="23">
        <f>AP530*K530</f>
        <v>19977991.040000003</v>
      </c>
      <c r="AR530" s="103"/>
      <c r="AS530" s="103"/>
      <c r="AT530" s="103"/>
      <c r="AU530" s="103"/>
      <c r="AV530" s="103"/>
      <c r="AW530" s="103"/>
      <c r="AX530" s="24" t="s">
        <v>1771</v>
      </c>
      <c r="AY530" s="17" t="s">
        <v>755</v>
      </c>
      <c r="AZ530" s="10" t="s">
        <v>2047</v>
      </c>
      <c r="BA530" s="103"/>
      <c r="BB530" s="104">
        <v>0</v>
      </c>
      <c r="BC530" s="16" t="s">
        <v>1809</v>
      </c>
      <c r="BD530" s="16" t="s">
        <v>928</v>
      </c>
      <c r="BE530" s="103"/>
      <c r="BF530" s="16" t="s">
        <v>445</v>
      </c>
      <c r="BG530" s="16" t="s">
        <v>445</v>
      </c>
      <c r="BH530" s="16" t="s">
        <v>446</v>
      </c>
      <c r="BI530" s="16" t="s">
        <v>1576</v>
      </c>
      <c r="BJ530" s="16" t="s">
        <v>2127</v>
      </c>
      <c r="BK530" s="16">
        <v>100</v>
      </c>
      <c r="BL530" s="16"/>
      <c r="BM530" s="12">
        <v>740360</v>
      </c>
      <c r="BN530" s="18">
        <v>5510410001</v>
      </c>
    </row>
    <row r="531" spans="1:66" ht="114.75">
      <c r="A531" s="18">
        <v>492</v>
      </c>
      <c r="B531" s="102" t="s">
        <v>570</v>
      </c>
      <c r="C531" s="16" t="s">
        <v>192</v>
      </c>
      <c r="D531" s="16" t="s">
        <v>1325</v>
      </c>
      <c r="E531" s="92" t="s">
        <v>601</v>
      </c>
      <c r="F531" s="16" t="s">
        <v>2035</v>
      </c>
      <c r="G531" s="17" t="s">
        <v>1385</v>
      </c>
      <c r="H531" s="12" t="s">
        <v>1641</v>
      </c>
      <c r="I531" s="12">
        <v>1</v>
      </c>
      <c r="J531" s="19">
        <v>4568297</v>
      </c>
      <c r="K531" s="20">
        <f>J531*1.12</f>
        <v>5116492.640000001</v>
      </c>
      <c r="L531" s="141">
        <f t="shared" si="31"/>
        <v>4568297</v>
      </c>
      <c r="M531" s="103"/>
      <c r="N531" s="144">
        <f>I531*K531</f>
        <v>5116492.640000001</v>
      </c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6">
        <v>1</v>
      </c>
      <c r="AQ531" s="23">
        <f>AP531*K531</f>
        <v>5116492.640000001</v>
      </c>
      <c r="AR531" s="103"/>
      <c r="AS531" s="103"/>
      <c r="AT531" s="103"/>
      <c r="AU531" s="103"/>
      <c r="AV531" s="103"/>
      <c r="AW531" s="103"/>
      <c r="AX531" s="24" t="s">
        <v>1771</v>
      </c>
      <c r="AY531" s="17" t="s">
        <v>755</v>
      </c>
      <c r="AZ531" s="10" t="s">
        <v>2047</v>
      </c>
      <c r="BA531" s="103"/>
      <c r="BB531" s="104">
        <v>0</v>
      </c>
      <c r="BC531" s="16" t="s">
        <v>1809</v>
      </c>
      <c r="BD531" s="16" t="s">
        <v>928</v>
      </c>
      <c r="BE531" s="103"/>
      <c r="BF531" s="16" t="s">
        <v>445</v>
      </c>
      <c r="BG531" s="16" t="s">
        <v>445</v>
      </c>
      <c r="BH531" s="16" t="s">
        <v>446</v>
      </c>
      <c r="BI531" s="16" t="s">
        <v>1576</v>
      </c>
      <c r="BJ531" s="16" t="s">
        <v>2127</v>
      </c>
      <c r="BK531" s="16">
        <v>100</v>
      </c>
      <c r="BL531" s="16"/>
      <c r="BM531" s="12">
        <v>740360</v>
      </c>
      <c r="BN531" s="18">
        <v>5510410001</v>
      </c>
    </row>
    <row r="532" spans="1:66" ht="121.5" customHeight="1">
      <c r="A532" s="18">
        <v>493</v>
      </c>
      <c r="B532" s="102" t="s">
        <v>570</v>
      </c>
      <c r="C532" s="16" t="s">
        <v>186</v>
      </c>
      <c r="D532" s="16" t="s">
        <v>1326</v>
      </c>
      <c r="E532" s="92" t="s">
        <v>601</v>
      </c>
      <c r="F532" s="16" t="s">
        <v>2035</v>
      </c>
      <c r="G532" s="17" t="s">
        <v>1385</v>
      </c>
      <c r="H532" s="12" t="s">
        <v>1641</v>
      </c>
      <c r="I532" s="12">
        <v>1</v>
      </c>
      <c r="J532" s="19">
        <v>3787049</v>
      </c>
      <c r="K532" s="20">
        <f>J532*1.12</f>
        <v>4241494.880000001</v>
      </c>
      <c r="L532" s="141">
        <f t="shared" si="31"/>
        <v>3787049</v>
      </c>
      <c r="M532" s="103"/>
      <c r="N532" s="156">
        <f>I532*K532</f>
        <v>4241494.880000001</v>
      </c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  <c r="AM532" s="98"/>
      <c r="AN532" s="98"/>
      <c r="AO532" s="98"/>
      <c r="AP532" s="28">
        <v>1</v>
      </c>
      <c r="AQ532" s="29">
        <f>AP532*K532</f>
        <v>4241494.880000001</v>
      </c>
      <c r="AR532" s="98"/>
      <c r="AS532" s="103"/>
      <c r="AT532" s="103"/>
      <c r="AU532" s="103"/>
      <c r="AV532" s="103"/>
      <c r="AW532" s="103"/>
      <c r="AX532" s="24" t="s">
        <v>1771</v>
      </c>
      <c r="AY532" s="17" t="s">
        <v>755</v>
      </c>
      <c r="AZ532" s="10" t="s">
        <v>2047</v>
      </c>
      <c r="BA532" s="103"/>
      <c r="BB532" s="104">
        <v>0</v>
      </c>
      <c r="BC532" s="16" t="s">
        <v>1809</v>
      </c>
      <c r="BD532" s="16" t="s">
        <v>928</v>
      </c>
      <c r="BE532" s="103"/>
      <c r="BF532" s="16" t="s">
        <v>445</v>
      </c>
      <c r="BG532" s="16" t="s">
        <v>445</v>
      </c>
      <c r="BH532" s="16" t="s">
        <v>446</v>
      </c>
      <c r="BI532" s="16" t="s">
        <v>1576</v>
      </c>
      <c r="BJ532" s="16" t="s">
        <v>2127</v>
      </c>
      <c r="BK532" s="16">
        <v>100</v>
      </c>
      <c r="BL532" s="16"/>
      <c r="BM532" s="12">
        <v>740360</v>
      </c>
      <c r="BN532" s="18">
        <v>5510410001</v>
      </c>
    </row>
    <row r="533" spans="1:66" ht="84.75" customHeight="1">
      <c r="A533" s="18">
        <v>494</v>
      </c>
      <c r="B533" s="102" t="s">
        <v>570</v>
      </c>
      <c r="C533" s="16" t="s">
        <v>628</v>
      </c>
      <c r="D533" s="16" t="s">
        <v>1613</v>
      </c>
      <c r="E533" s="16" t="s">
        <v>1207</v>
      </c>
      <c r="F533" s="16" t="s">
        <v>1124</v>
      </c>
      <c r="G533" s="17" t="s">
        <v>1973</v>
      </c>
      <c r="H533" s="12" t="s">
        <v>1641</v>
      </c>
      <c r="I533" s="12">
        <v>5</v>
      </c>
      <c r="J533" s="19">
        <f>K533/1.12</f>
        <v>874999.9999999999</v>
      </c>
      <c r="K533" s="20">
        <v>980000</v>
      </c>
      <c r="L533" s="141">
        <v>875000</v>
      </c>
      <c r="M533" s="103"/>
      <c r="N533" s="156">
        <f>L533*1.12</f>
        <v>980000.0000000001</v>
      </c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  <c r="AM533" s="98"/>
      <c r="AN533" s="98"/>
      <c r="AO533" s="98"/>
      <c r="AP533" s="28">
        <v>5</v>
      </c>
      <c r="AQ533" s="29">
        <v>980000</v>
      </c>
      <c r="AR533" s="98"/>
      <c r="AS533" s="103"/>
      <c r="AT533" s="103"/>
      <c r="AU533" s="103"/>
      <c r="AV533" s="103"/>
      <c r="AW533" s="103"/>
      <c r="AX533" s="24" t="s">
        <v>1515</v>
      </c>
      <c r="AY533" s="17" t="s">
        <v>1516</v>
      </c>
      <c r="AZ533" s="10" t="s">
        <v>2047</v>
      </c>
      <c r="BA533" s="103"/>
      <c r="BB533" s="104">
        <v>0</v>
      </c>
      <c r="BC533" s="16" t="s">
        <v>1809</v>
      </c>
      <c r="BD533" s="16" t="s">
        <v>928</v>
      </c>
      <c r="BE533" s="103"/>
      <c r="BF533" s="16" t="s">
        <v>445</v>
      </c>
      <c r="BG533" s="16" t="s">
        <v>445</v>
      </c>
      <c r="BH533" s="16" t="s">
        <v>446</v>
      </c>
      <c r="BI533" s="16" t="s">
        <v>1576</v>
      </c>
      <c r="BJ533" s="16" t="s">
        <v>2127</v>
      </c>
      <c r="BK533" s="16">
        <v>100</v>
      </c>
      <c r="BL533" s="16"/>
      <c r="BM533" s="12">
        <v>740360</v>
      </c>
      <c r="BN533" s="18">
        <v>5510410001</v>
      </c>
    </row>
    <row r="534" spans="1:67" s="99" customFormat="1" ht="117.75" customHeight="1">
      <c r="A534" s="18">
        <v>495</v>
      </c>
      <c r="B534" s="102" t="s">
        <v>570</v>
      </c>
      <c r="C534" s="16" t="s">
        <v>1985</v>
      </c>
      <c r="D534" s="16" t="s">
        <v>1983</v>
      </c>
      <c r="E534" s="16" t="s">
        <v>1207</v>
      </c>
      <c r="F534" s="16" t="s">
        <v>1124</v>
      </c>
      <c r="G534" s="17" t="s">
        <v>1973</v>
      </c>
      <c r="H534" s="12" t="s">
        <v>1641</v>
      </c>
      <c r="I534" s="12">
        <v>7</v>
      </c>
      <c r="J534" s="19">
        <v>1339286</v>
      </c>
      <c r="K534" s="15">
        <f>J534*1.12</f>
        <v>1500000.32</v>
      </c>
      <c r="L534" s="144">
        <f>J534</f>
        <v>1339286</v>
      </c>
      <c r="M534" s="103"/>
      <c r="N534" s="144">
        <f>K534</f>
        <v>1500000.32</v>
      </c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6">
        <v>7</v>
      </c>
      <c r="AQ534" s="23">
        <f>N534</f>
        <v>1500000.32</v>
      </c>
      <c r="AR534" s="103"/>
      <c r="AS534" s="103"/>
      <c r="AT534" s="103"/>
      <c r="AU534" s="103"/>
      <c r="AV534" s="103"/>
      <c r="AW534" s="103"/>
      <c r="AX534" s="24" t="s">
        <v>1980</v>
      </c>
      <c r="AY534" s="17" t="s">
        <v>1981</v>
      </c>
      <c r="AZ534" s="10" t="s">
        <v>2047</v>
      </c>
      <c r="BA534" s="103"/>
      <c r="BB534" s="104">
        <v>50</v>
      </c>
      <c r="BC534" s="16" t="s">
        <v>1809</v>
      </c>
      <c r="BD534" s="16" t="s">
        <v>928</v>
      </c>
      <c r="BE534" s="103"/>
      <c r="BF534" s="16" t="s">
        <v>445</v>
      </c>
      <c r="BG534" s="16" t="s">
        <v>445</v>
      </c>
      <c r="BH534" s="16" t="s">
        <v>446</v>
      </c>
      <c r="BI534" s="16" t="s">
        <v>1576</v>
      </c>
      <c r="BJ534" s="16" t="s">
        <v>2127</v>
      </c>
      <c r="BK534" s="16">
        <v>100</v>
      </c>
      <c r="BL534" s="16"/>
      <c r="BM534" s="12">
        <v>740360</v>
      </c>
      <c r="BN534" s="19">
        <v>5510410001</v>
      </c>
      <c r="BO534" s="119"/>
    </row>
    <row r="535" spans="1:67" s="99" customFormat="1" ht="117.75" customHeight="1">
      <c r="A535" s="18">
        <v>496</v>
      </c>
      <c r="B535" s="102" t="s">
        <v>570</v>
      </c>
      <c r="C535" s="16" t="s">
        <v>1985</v>
      </c>
      <c r="D535" s="16" t="s">
        <v>1983</v>
      </c>
      <c r="E535" s="16" t="s">
        <v>1207</v>
      </c>
      <c r="F535" s="16" t="s">
        <v>1124</v>
      </c>
      <c r="G535" s="17" t="s">
        <v>1973</v>
      </c>
      <c r="H535" s="12" t="s">
        <v>1641</v>
      </c>
      <c r="I535" s="12">
        <v>1</v>
      </c>
      <c r="J535" s="19">
        <v>1178571</v>
      </c>
      <c r="K535" s="15">
        <f>J535*1.12</f>
        <v>1319999.52</v>
      </c>
      <c r="L535" s="144">
        <f>J535</f>
        <v>1178571</v>
      </c>
      <c r="M535" s="103"/>
      <c r="N535" s="144">
        <f>K535</f>
        <v>1319999.52</v>
      </c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6">
        <v>1</v>
      </c>
      <c r="AQ535" s="23">
        <f>N535</f>
        <v>1319999.52</v>
      </c>
      <c r="AR535" s="103"/>
      <c r="AS535" s="103"/>
      <c r="AT535" s="103"/>
      <c r="AU535" s="103"/>
      <c r="AV535" s="103"/>
      <c r="AW535" s="103"/>
      <c r="AX535" s="24" t="s">
        <v>1614</v>
      </c>
      <c r="AY535" s="17" t="s">
        <v>1615</v>
      </c>
      <c r="AZ535" s="10" t="s">
        <v>2047</v>
      </c>
      <c r="BA535" s="103"/>
      <c r="BB535" s="104">
        <v>50</v>
      </c>
      <c r="BC535" s="16" t="s">
        <v>1809</v>
      </c>
      <c r="BD535" s="16" t="s">
        <v>928</v>
      </c>
      <c r="BE535" s="103"/>
      <c r="BF535" s="16" t="s">
        <v>445</v>
      </c>
      <c r="BG535" s="16" t="s">
        <v>445</v>
      </c>
      <c r="BH535" s="16" t="s">
        <v>446</v>
      </c>
      <c r="BI535" s="16" t="s">
        <v>1576</v>
      </c>
      <c r="BJ535" s="16" t="s">
        <v>2127</v>
      </c>
      <c r="BK535" s="16">
        <v>100</v>
      </c>
      <c r="BL535" s="16"/>
      <c r="BM535" s="12">
        <v>740360</v>
      </c>
      <c r="BN535" s="19">
        <v>5510410001</v>
      </c>
      <c r="BO535" s="119"/>
    </row>
    <row r="536" spans="1:67" s="99" customFormat="1" ht="117.75" customHeight="1">
      <c r="A536" s="18">
        <v>497</v>
      </c>
      <c r="B536" s="102" t="s">
        <v>570</v>
      </c>
      <c r="C536" s="16" t="s">
        <v>1616</v>
      </c>
      <c r="D536" s="16" t="s">
        <v>1982</v>
      </c>
      <c r="E536" s="100" t="s">
        <v>1986</v>
      </c>
      <c r="F536" s="16" t="s">
        <v>2035</v>
      </c>
      <c r="G536" s="17" t="s">
        <v>1385</v>
      </c>
      <c r="H536" s="12" t="s">
        <v>1641</v>
      </c>
      <c r="I536" s="12">
        <v>1</v>
      </c>
      <c r="J536" s="19">
        <v>1156928</v>
      </c>
      <c r="K536" s="20">
        <f>J536*1.12</f>
        <v>1295759.36</v>
      </c>
      <c r="L536" s="144">
        <f>I536*J536</f>
        <v>1156928</v>
      </c>
      <c r="M536" s="103"/>
      <c r="N536" s="144">
        <f>I536*K536</f>
        <v>1295759.36</v>
      </c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6">
        <v>1</v>
      </c>
      <c r="AQ536" s="23">
        <f>N536</f>
        <v>1295759.36</v>
      </c>
      <c r="AR536" s="103"/>
      <c r="AS536" s="103"/>
      <c r="AT536" s="103"/>
      <c r="AU536" s="103"/>
      <c r="AV536" s="103"/>
      <c r="AW536" s="103"/>
      <c r="AX536" s="24" t="s">
        <v>1990</v>
      </c>
      <c r="AY536" s="17" t="s">
        <v>278</v>
      </c>
      <c r="AZ536" s="10" t="s">
        <v>2047</v>
      </c>
      <c r="BA536" s="103"/>
      <c r="BB536" s="104">
        <v>0</v>
      </c>
      <c r="BC536" s="16" t="s">
        <v>1809</v>
      </c>
      <c r="BD536" s="16" t="s">
        <v>928</v>
      </c>
      <c r="BE536" s="103"/>
      <c r="BF536" s="16" t="s">
        <v>445</v>
      </c>
      <c r="BG536" s="16" t="s">
        <v>445</v>
      </c>
      <c r="BH536" s="16" t="s">
        <v>446</v>
      </c>
      <c r="BI536" s="16" t="s">
        <v>1576</v>
      </c>
      <c r="BJ536" s="16" t="s">
        <v>2127</v>
      </c>
      <c r="BK536" s="16">
        <v>100</v>
      </c>
      <c r="BL536" s="16"/>
      <c r="BM536" s="12">
        <v>740360</v>
      </c>
      <c r="BN536" s="10">
        <v>5510410001</v>
      </c>
      <c r="BO536" s="119"/>
    </row>
    <row r="537" spans="1:67" s="99" customFormat="1" ht="117.75" customHeight="1">
      <c r="A537" s="18">
        <v>498</v>
      </c>
      <c r="B537" s="102" t="s">
        <v>570</v>
      </c>
      <c r="C537" s="16" t="s">
        <v>1984</v>
      </c>
      <c r="D537" s="16" t="s">
        <v>1988</v>
      </c>
      <c r="E537" s="100" t="s">
        <v>1986</v>
      </c>
      <c r="F537" s="16" t="s">
        <v>2035</v>
      </c>
      <c r="G537" s="17" t="s">
        <v>1385</v>
      </c>
      <c r="H537" s="12" t="s">
        <v>1641</v>
      </c>
      <c r="I537" s="12">
        <v>1</v>
      </c>
      <c r="J537" s="19">
        <v>7138164</v>
      </c>
      <c r="K537" s="15">
        <f>J537*1.12</f>
        <v>7994743.680000001</v>
      </c>
      <c r="L537" s="144">
        <f>I537*J537</f>
        <v>7138164</v>
      </c>
      <c r="M537" s="103"/>
      <c r="N537" s="144">
        <f>I537*K537</f>
        <v>7994743.680000001</v>
      </c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6">
        <v>1</v>
      </c>
      <c r="AQ537" s="23">
        <f>N537</f>
        <v>7994743.680000001</v>
      </c>
      <c r="AR537" s="103"/>
      <c r="AS537" s="103"/>
      <c r="AT537" s="103"/>
      <c r="AU537" s="103"/>
      <c r="AV537" s="103"/>
      <c r="AW537" s="103"/>
      <c r="AX537" s="24" t="s">
        <v>1990</v>
      </c>
      <c r="AY537" s="17" t="s">
        <v>278</v>
      </c>
      <c r="AZ537" s="10" t="s">
        <v>2047</v>
      </c>
      <c r="BA537" s="103"/>
      <c r="BB537" s="104">
        <v>0</v>
      </c>
      <c r="BC537" s="16" t="s">
        <v>1809</v>
      </c>
      <c r="BD537" s="16" t="s">
        <v>928</v>
      </c>
      <c r="BE537" s="103"/>
      <c r="BF537" s="16" t="s">
        <v>445</v>
      </c>
      <c r="BG537" s="16" t="s">
        <v>445</v>
      </c>
      <c r="BH537" s="16" t="s">
        <v>446</v>
      </c>
      <c r="BI537" s="16" t="s">
        <v>1576</v>
      </c>
      <c r="BJ537" s="16" t="s">
        <v>2127</v>
      </c>
      <c r="BK537" s="16">
        <v>100</v>
      </c>
      <c r="BL537" s="16"/>
      <c r="BM537" s="12">
        <v>740360</v>
      </c>
      <c r="BN537" s="10">
        <v>5510410001</v>
      </c>
      <c r="BO537" s="119"/>
    </row>
    <row r="538" spans="1:67" s="149" customFormat="1" ht="24.75" customHeight="1">
      <c r="A538" s="136"/>
      <c r="B538" s="150" t="s">
        <v>288</v>
      </c>
      <c r="C538" s="137"/>
      <c r="D538" s="137"/>
      <c r="E538" s="137"/>
      <c r="F538" s="137"/>
      <c r="G538" s="139"/>
      <c r="H538" s="140"/>
      <c r="I538" s="140"/>
      <c r="J538" s="141"/>
      <c r="K538" s="142"/>
      <c r="L538" s="141">
        <f>SUM(L528:L537)</f>
        <v>49541490</v>
      </c>
      <c r="M538" s="143"/>
      <c r="N538" s="156">
        <f>L538*1.12</f>
        <v>55486468.800000004</v>
      </c>
      <c r="O538" s="163"/>
      <c r="P538" s="163"/>
      <c r="Q538" s="163"/>
      <c r="R538" s="163"/>
      <c r="S538" s="163"/>
      <c r="T538" s="163"/>
      <c r="U538" s="163"/>
      <c r="V538" s="163"/>
      <c r="W538" s="163"/>
      <c r="X538" s="163"/>
      <c r="Y538" s="163"/>
      <c r="Z538" s="163"/>
      <c r="AA538" s="163"/>
      <c r="AB538" s="163"/>
      <c r="AC538" s="163"/>
      <c r="AD538" s="163"/>
      <c r="AE538" s="163"/>
      <c r="AF538" s="163"/>
      <c r="AG538" s="163"/>
      <c r="AH538" s="163"/>
      <c r="AI538" s="163"/>
      <c r="AJ538" s="163"/>
      <c r="AK538" s="163"/>
      <c r="AL538" s="163"/>
      <c r="AM538" s="163"/>
      <c r="AN538" s="163"/>
      <c r="AO538" s="163"/>
      <c r="AP538" s="164"/>
      <c r="AQ538" s="165"/>
      <c r="AR538" s="163"/>
      <c r="AS538" s="143"/>
      <c r="AT538" s="143"/>
      <c r="AU538" s="143"/>
      <c r="AV538" s="143"/>
      <c r="AW538" s="143"/>
      <c r="AX538" s="146"/>
      <c r="AY538" s="139"/>
      <c r="AZ538" s="147"/>
      <c r="BA538" s="143"/>
      <c r="BB538" s="148"/>
      <c r="BC538" s="137"/>
      <c r="BD538" s="137"/>
      <c r="BE538" s="143"/>
      <c r="BF538" s="137"/>
      <c r="BG538" s="137"/>
      <c r="BH538" s="137"/>
      <c r="BI538" s="137"/>
      <c r="BJ538" s="137"/>
      <c r="BK538" s="137"/>
      <c r="BL538" s="137"/>
      <c r="BM538" s="140"/>
      <c r="BN538" s="136"/>
      <c r="BO538" s="4"/>
    </row>
    <row r="539" spans="1:66" ht="45" customHeight="1">
      <c r="A539" s="18">
        <v>499</v>
      </c>
      <c r="B539" s="102" t="s">
        <v>571</v>
      </c>
      <c r="C539" s="16" t="s">
        <v>187</v>
      </c>
      <c r="D539" s="28" t="s">
        <v>913</v>
      </c>
      <c r="E539" s="28" t="s">
        <v>2036</v>
      </c>
      <c r="F539" s="28" t="s">
        <v>2036</v>
      </c>
      <c r="G539" s="30" t="s">
        <v>1385</v>
      </c>
      <c r="H539" s="31" t="s">
        <v>1781</v>
      </c>
      <c r="I539" s="31">
        <v>1</v>
      </c>
      <c r="J539" s="19">
        <v>4776800</v>
      </c>
      <c r="K539" s="20">
        <f aca="true" t="shared" si="35" ref="K539:K544">J539*1.12</f>
        <v>5350016.000000001</v>
      </c>
      <c r="L539" s="140">
        <f aca="true" t="shared" si="36" ref="L539:L565">I539*J539</f>
        <v>4776800</v>
      </c>
      <c r="M539" s="103"/>
      <c r="N539" s="156">
        <f aca="true" t="shared" si="37" ref="N539:N579">I539*K539</f>
        <v>5350016.000000001</v>
      </c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  <c r="AM539" s="98"/>
      <c r="AN539" s="98"/>
      <c r="AO539" s="98"/>
      <c r="AP539" s="28">
        <v>1</v>
      </c>
      <c r="AQ539" s="28">
        <f aca="true" t="shared" si="38" ref="AQ539:AQ586">AP539*K539</f>
        <v>5350016.000000001</v>
      </c>
      <c r="AR539" s="98"/>
      <c r="AS539" s="103"/>
      <c r="AT539" s="103"/>
      <c r="AU539" s="103"/>
      <c r="AV539" s="103"/>
      <c r="AW539" s="103"/>
      <c r="AX539" s="24" t="s">
        <v>811</v>
      </c>
      <c r="AY539" s="17" t="s">
        <v>1564</v>
      </c>
      <c r="AZ539" s="10" t="s">
        <v>2047</v>
      </c>
      <c r="BA539" s="103"/>
      <c r="BB539" s="104">
        <v>30</v>
      </c>
      <c r="BC539" s="16" t="s">
        <v>1810</v>
      </c>
      <c r="BD539" s="16" t="s">
        <v>929</v>
      </c>
      <c r="BE539" s="16" t="s">
        <v>1236</v>
      </c>
      <c r="BF539" s="16" t="s">
        <v>445</v>
      </c>
      <c r="BG539" s="16" t="s">
        <v>445</v>
      </c>
      <c r="BH539" s="16" t="s">
        <v>446</v>
      </c>
      <c r="BI539" s="16" t="s">
        <v>1568</v>
      </c>
      <c r="BJ539" s="16" t="s">
        <v>1577</v>
      </c>
      <c r="BK539" s="16">
        <v>75</v>
      </c>
      <c r="BL539" s="16"/>
      <c r="BM539" s="12">
        <v>740360</v>
      </c>
      <c r="BN539" s="18">
        <v>5510410001</v>
      </c>
    </row>
    <row r="540" spans="1:66" ht="50.25" customHeight="1">
      <c r="A540" s="18">
        <v>500</v>
      </c>
      <c r="B540" s="102" t="s">
        <v>572</v>
      </c>
      <c r="C540" s="28" t="s">
        <v>188</v>
      </c>
      <c r="D540" s="28" t="s">
        <v>914</v>
      </c>
      <c r="E540" s="28" t="s">
        <v>2037</v>
      </c>
      <c r="F540" s="28" t="s">
        <v>2037</v>
      </c>
      <c r="G540" s="30" t="s">
        <v>1386</v>
      </c>
      <c r="H540" s="31" t="s">
        <v>1781</v>
      </c>
      <c r="I540" s="31">
        <v>10</v>
      </c>
      <c r="J540" s="19">
        <v>174300</v>
      </c>
      <c r="K540" s="15">
        <f t="shared" si="35"/>
        <v>195216.00000000003</v>
      </c>
      <c r="L540" s="140">
        <f t="shared" si="36"/>
        <v>1743000</v>
      </c>
      <c r="M540" s="103"/>
      <c r="N540" s="156">
        <f t="shared" si="37"/>
        <v>1952160.0000000002</v>
      </c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  <c r="AM540" s="98"/>
      <c r="AN540" s="98"/>
      <c r="AO540" s="98"/>
      <c r="AP540" s="28">
        <v>10</v>
      </c>
      <c r="AQ540" s="28">
        <f t="shared" si="38"/>
        <v>1952160.0000000002</v>
      </c>
      <c r="AR540" s="98"/>
      <c r="AS540" s="103"/>
      <c r="AT540" s="103"/>
      <c r="AU540" s="103"/>
      <c r="AV540" s="103"/>
      <c r="AW540" s="103"/>
      <c r="AX540" s="24" t="s">
        <v>1840</v>
      </c>
      <c r="AY540" s="17" t="s">
        <v>815</v>
      </c>
      <c r="AZ540" s="10" t="s">
        <v>2047</v>
      </c>
      <c r="BA540" s="103"/>
      <c r="BB540" s="104">
        <v>30</v>
      </c>
      <c r="BC540" s="16" t="s">
        <v>1810</v>
      </c>
      <c r="BD540" s="16" t="s">
        <v>930</v>
      </c>
      <c r="BE540" s="16" t="s">
        <v>930</v>
      </c>
      <c r="BF540" s="16" t="s">
        <v>445</v>
      </c>
      <c r="BG540" s="16" t="s">
        <v>445</v>
      </c>
      <c r="BH540" s="16" t="s">
        <v>446</v>
      </c>
      <c r="BI540" s="16" t="s">
        <v>1570</v>
      </c>
      <c r="BJ540" s="16" t="s">
        <v>1577</v>
      </c>
      <c r="BK540" s="16">
        <v>0</v>
      </c>
      <c r="BL540" s="16"/>
      <c r="BM540" s="12">
        <v>740360</v>
      </c>
      <c r="BN540" s="18">
        <v>5510410001</v>
      </c>
    </row>
    <row r="541" spans="1:66" ht="92.25" customHeight="1">
      <c r="A541" s="18">
        <v>501</v>
      </c>
      <c r="B541" s="102" t="s">
        <v>572</v>
      </c>
      <c r="C541" s="28" t="s">
        <v>189</v>
      </c>
      <c r="D541" s="28" t="s">
        <v>915</v>
      </c>
      <c r="E541" s="28" t="s">
        <v>602</v>
      </c>
      <c r="F541" s="28" t="s">
        <v>2038</v>
      </c>
      <c r="G541" s="30" t="s">
        <v>1386</v>
      </c>
      <c r="H541" s="31" t="s">
        <v>1781</v>
      </c>
      <c r="I541" s="31">
        <v>2</v>
      </c>
      <c r="J541" s="19">
        <v>368500</v>
      </c>
      <c r="K541" s="20">
        <f t="shared" si="35"/>
        <v>412720.00000000006</v>
      </c>
      <c r="L541" s="140">
        <f t="shared" si="36"/>
        <v>737000</v>
      </c>
      <c r="M541" s="103"/>
      <c r="N541" s="156">
        <f t="shared" si="37"/>
        <v>825440.0000000001</v>
      </c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  <c r="AM541" s="98"/>
      <c r="AN541" s="98"/>
      <c r="AO541" s="98"/>
      <c r="AP541" s="28">
        <v>2</v>
      </c>
      <c r="AQ541" s="28">
        <f t="shared" si="38"/>
        <v>825440.0000000001</v>
      </c>
      <c r="AR541" s="98"/>
      <c r="AS541" s="103"/>
      <c r="AT541" s="103"/>
      <c r="AU541" s="103"/>
      <c r="AV541" s="103"/>
      <c r="AW541" s="103"/>
      <c r="AX541" s="24" t="s">
        <v>1840</v>
      </c>
      <c r="AY541" s="17" t="s">
        <v>815</v>
      </c>
      <c r="AZ541" s="10" t="s">
        <v>2047</v>
      </c>
      <c r="BA541" s="103"/>
      <c r="BB541" s="104">
        <v>30</v>
      </c>
      <c r="BC541" s="16" t="s">
        <v>1810</v>
      </c>
      <c r="BD541" s="16" t="s">
        <v>930</v>
      </c>
      <c r="BE541" s="16" t="s">
        <v>930</v>
      </c>
      <c r="BF541" s="16" t="s">
        <v>445</v>
      </c>
      <c r="BG541" s="16" t="s">
        <v>445</v>
      </c>
      <c r="BH541" s="16" t="s">
        <v>446</v>
      </c>
      <c r="BI541" s="16" t="s">
        <v>1570</v>
      </c>
      <c r="BJ541" s="16" t="s">
        <v>1577</v>
      </c>
      <c r="BK541" s="16">
        <v>0</v>
      </c>
      <c r="BL541" s="16"/>
      <c r="BM541" s="12">
        <v>740360</v>
      </c>
      <c r="BN541" s="18">
        <v>5510410001</v>
      </c>
    </row>
    <row r="542" spans="1:66" ht="102" customHeight="1">
      <c r="A542" s="18">
        <v>502</v>
      </c>
      <c r="B542" s="102" t="s">
        <v>572</v>
      </c>
      <c r="C542" s="28" t="s">
        <v>2025</v>
      </c>
      <c r="D542" s="28" t="s">
        <v>1343</v>
      </c>
      <c r="E542" s="28" t="s">
        <v>2039</v>
      </c>
      <c r="F542" s="28" t="s">
        <v>2039</v>
      </c>
      <c r="G542" s="30" t="s">
        <v>1974</v>
      </c>
      <c r="H542" s="31" t="s">
        <v>1781</v>
      </c>
      <c r="I542" s="31">
        <v>1</v>
      </c>
      <c r="J542" s="32">
        <v>2500000</v>
      </c>
      <c r="K542" s="15">
        <f t="shared" si="35"/>
        <v>2800000.0000000005</v>
      </c>
      <c r="L542" s="140">
        <f t="shared" si="36"/>
        <v>2500000</v>
      </c>
      <c r="M542" s="103"/>
      <c r="N542" s="156">
        <f t="shared" si="37"/>
        <v>2800000.0000000005</v>
      </c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  <c r="AM542" s="98"/>
      <c r="AN542" s="98"/>
      <c r="AO542" s="98"/>
      <c r="AP542" s="28">
        <v>1</v>
      </c>
      <c r="AQ542" s="28">
        <f t="shared" si="38"/>
        <v>2800000.0000000005</v>
      </c>
      <c r="AR542" s="98"/>
      <c r="AS542" s="103"/>
      <c r="AT542" s="103"/>
      <c r="AU542" s="103"/>
      <c r="AV542" s="103"/>
      <c r="AW542" s="103"/>
      <c r="AX542" s="24" t="s">
        <v>1694</v>
      </c>
      <c r="AY542" s="17" t="s">
        <v>1344</v>
      </c>
      <c r="AZ542" s="10" t="s">
        <v>2047</v>
      </c>
      <c r="BA542" s="103"/>
      <c r="BB542" s="104">
        <v>30</v>
      </c>
      <c r="BC542" s="16" t="s">
        <v>1810</v>
      </c>
      <c r="BD542" s="16" t="s">
        <v>930</v>
      </c>
      <c r="BE542" s="16" t="s">
        <v>930</v>
      </c>
      <c r="BF542" s="16" t="s">
        <v>445</v>
      </c>
      <c r="BG542" s="16" t="s">
        <v>445</v>
      </c>
      <c r="BH542" s="16" t="s">
        <v>446</v>
      </c>
      <c r="BI542" s="16" t="s">
        <v>1570</v>
      </c>
      <c r="BJ542" s="16" t="s">
        <v>1577</v>
      </c>
      <c r="BK542" s="16">
        <v>0</v>
      </c>
      <c r="BL542" s="16"/>
      <c r="BM542" s="12">
        <v>740360</v>
      </c>
      <c r="BN542" s="18">
        <v>5510410001</v>
      </c>
    </row>
    <row r="543" spans="1:66" ht="297" customHeight="1">
      <c r="A543" s="18">
        <v>503</v>
      </c>
      <c r="B543" s="108" t="s">
        <v>573</v>
      </c>
      <c r="C543" s="28" t="s">
        <v>208</v>
      </c>
      <c r="D543" s="28" t="s">
        <v>335</v>
      </c>
      <c r="E543" s="28" t="s">
        <v>587</v>
      </c>
      <c r="F543" s="28" t="s">
        <v>2209</v>
      </c>
      <c r="G543" s="30" t="s">
        <v>1974</v>
      </c>
      <c r="H543" s="31" t="s">
        <v>1781</v>
      </c>
      <c r="I543" s="31">
        <v>7</v>
      </c>
      <c r="J543" s="19">
        <v>86881.38</v>
      </c>
      <c r="K543" s="15">
        <f t="shared" si="35"/>
        <v>97307.14560000002</v>
      </c>
      <c r="L543" s="144">
        <f t="shared" si="36"/>
        <v>608169.66</v>
      </c>
      <c r="M543" s="103"/>
      <c r="N543" s="156">
        <f t="shared" si="37"/>
        <v>681150.0192000001</v>
      </c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  <c r="AD543" s="98"/>
      <c r="AE543" s="98"/>
      <c r="AF543" s="98"/>
      <c r="AG543" s="98"/>
      <c r="AH543" s="98"/>
      <c r="AI543" s="98"/>
      <c r="AJ543" s="98"/>
      <c r="AK543" s="98"/>
      <c r="AL543" s="98"/>
      <c r="AM543" s="98"/>
      <c r="AN543" s="98"/>
      <c r="AO543" s="98"/>
      <c r="AP543" s="28">
        <v>7</v>
      </c>
      <c r="AQ543" s="29">
        <f t="shared" si="38"/>
        <v>681150.0192000001</v>
      </c>
      <c r="AR543" s="98"/>
      <c r="AS543" s="103"/>
      <c r="AT543" s="103"/>
      <c r="AU543" s="103"/>
      <c r="AV543" s="103"/>
      <c r="AW543" s="103"/>
      <c r="AX543" s="24" t="s">
        <v>641</v>
      </c>
      <c r="AY543" s="17" t="s">
        <v>642</v>
      </c>
      <c r="AZ543" s="10" t="s">
        <v>2047</v>
      </c>
      <c r="BA543" s="103"/>
      <c r="BB543" s="104">
        <v>0</v>
      </c>
      <c r="BC543" s="16" t="s">
        <v>1810</v>
      </c>
      <c r="BD543" s="16" t="s">
        <v>931</v>
      </c>
      <c r="BE543" s="16" t="s">
        <v>1237</v>
      </c>
      <c r="BF543" s="16" t="s">
        <v>445</v>
      </c>
      <c r="BG543" s="16" t="s">
        <v>445</v>
      </c>
      <c r="BH543" s="16" t="s">
        <v>446</v>
      </c>
      <c r="BI543" s="16" t="s">
        <v>1570</v>
      </c>
      <c r="BJ543" s="16" t="s">
        <v>1577</v>
      </c>
      <c r="BK543" s="16">
        <v>0</v>
      </c>
      <c r="BL543" s="16"/>
      <c r="BM543" s="12">
        <v>740360</v>
      </c>
      <c r="BN543" s="18">
        <v>5510410001</v>
      </c>
    </row>
    <row r="544" spans="1:66" ht="292.5" customHeight="1">
      <c r="A544" s="18">
        <v>504</v>
      </c>
      <c r="B544" s="108" t="s">
        <v>574</v>
      </c>
      <c r="C544" s="28" t="s">
        <v>209</v>
      </c>
      <c r="D544" s="28" t="s">
        <v>336</v>
      </c>
      <c r="E544" s="28" t="s">
        <v>704</v>
      </c>
      <c r="F544" s="28" t="s">
        <v>97</v>
      </c>
      <c r="G544" s="30" t="s">
        <v>1974</v>
      </c>
      <c r="H544" s="31" t="s">
        <v>1781</v>
      </c>
      <c r="I544" s="31">
        <v>2</v>
      </c>
      <c r="J544" s="19">
        <v>17811</v>
      </c>
      <c r="K544" s="20">
        <f t="shared" si="35"/>
        <v>19948.320000000003</v>
      </c>
      <c r="L544" s="144">
        <f t="shared" si="36"/>
        <v>35622</v>
      </c>
      <c r="M544" s="103"/>
      <c r="N544" s="156">
        <f t="shared" si="37"/>
        <v>39896.64000000001</v>
      </c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  <c r="AD544" s="98"/>
      <c r="AE544" s="98"/>
      <c r="AF544" s="98"/>
      <c r="AG544" s="98"/>
      <c r="AH544" s="98"/>
      <c r="AI544" s="98"/>
      <c r="AJ544" s="98"/>
      <c r="AK544" s="98"/>
      <c r="AL544" s="98"/>
      <c r="AM544" s="98"/>
      <c r="AN544" s="98"/>
      <c r="AO544" s="98"/>
      <c r="AP544" s="28">
        <v>2</v>
      </c>
      <c r="AQ544" s="29">
        <f t="shared" si="38"/>
        <v>39896.64000000001</v>
      </c>
      <c r="AR544" s="98"/>
      <c r="AS544" s="103"/>
      <c r="AT544" s="103"/>
      <c r="AU544" s="103"/>
      <c r="AV544" s="103"/>
      <c r="AW544" s="103"/>
      <c r="AX544" s="24" t="s">
        <v>641</v>
      </c>
      <c r="AY544" s="17" t="s">
        <v>642</v>
      </c>
      <c r="AZ544" s="10" t="s">
        <v>2047</v>
      </c>
      <c r="BA544" s="103"/>
      <c r="BB544" s="104">
        <v>0</v>
      </c>
      <c r="BC544" s="16" t="s">
        <v>1810</v>
      </c>
      <c r="BD544" s="16" t="s">
        <v>931</v>
      </c>
      <c r="BE544" s="16" t="s">
        <v>1237</v>
      </c>
      <c r="BF544" s="16" t="s">
        <v>445</v>
      </c>
      <c r="BG544" s="16" t="s">
        <v>445</v>
      </c>
      <c r="BH544" s="16" t="s">
        <v>446</v>
      </c>
      <c r="BI544" s="16" t="s">
        <v>1570</v>
      </c>
      <c r="BJ544" s="16" t="s">
        <v>1577</v>
      </c>
      <c r="BK544" s="16">
        <v>0</v>
      </c>
      <c r="BL544" s="16"/>
      <c r="BM544" s="12">
        <v>740360</v>
      </c>
      <c r="BN544" s="18">
        <v>5510410001</v>
      </c>
    </row>
    <row r="545" spans="1:66" ht="189" customHeight="1">
      <c r="A545" s="18">
        <v>505</v>
      </c>
      <c r="B545" s="108" t="s">
        <v>575</v>
      </c>
      <c r="C545" s="28" t="s">
        <v>193</v>
      </c>
      <c r="D545" s="28" t="s">
        <v>337</v>
      </c>
      <c r="E545" s="28" t="s">
        <v>705</v>
      </c>
      <c r="F545" s="28" t="s">
        <v>2275</v>
      </c>
      <c r="G545" s="30" t="s">
        <v>1974</v>
      </c>
      <c r="H545" s="31" t="s">
        <v>1781</v>
      </c>
      <c r="I545" s="31">
        <v>1</v>
      </c>
      <c r="J545" s="19">
        <f>K545/1.12</f>
        <v>116071.42857142857</v>
      </c>
      <c r="K545" s="20">
        <v>130000</v>
      </c>
      <c r="L545" s="144">
        <f t="shared" si="36"/>
        <v>116071.42857142857</v>
      </c>
      <c r="M545" s="103"/>
      <c r="N545" s="156">
        <f t="shared" si="37"/>
        <v>130000</v>
      </c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6">
        <v>1</v>
      </c>
      <c r="AQ545" s="16">
        <f t="shared" si="38"/>
        <v>130000</v>
      </c>
      <c r="AR545" s="103"/>
      <c r="AS545" s="103"/>
      <c r="AT545" s="103"/>
      <c r="AU545" s="103"/>
      <c r="AV545" s="103"/>
      <c r="AW545" s="103"/>
      <c r="AX545" s="24" t="s">
        <v>641</v>
      </c>
      <c r="AY545" s="17" t="s">
        <v>642</v>
      </c>
      <c r="AZ545" s="10" t="s">
        <v>2047</v>
      </c>
      <c r="BA545" s="103"/>
      <c r="BB545" s="104">
        <v>0</v>
      </c>
      <c r="BC545" s="16" t="s">
        <v>1810</v>
      </c>
      <c r="BD545" s="16" t="s">
        <v>931</v>
      </c>
      <c r="BE545" s="16" t="s">
        <v>1237</v>
      </c>
      <c r="BF545" s="16" t="s">
        <v>445</v>
      </c>
      <c r="BG545" s="16" t="s">
        <v>445</v>
      </c>
      <c r="BH545" s="16" t="s">
        <v>446</v>
      </c>
      <c r="BI545" s="16" t="s">
        <v>1570</v>
      </c>
      <c r="BJ545" s="16" t="s">
        <v>1577</v>
      </c>
      <c r="BK545" s="16">
        <v>0</v>
      </c>
      <c r="BL545" s="16"/>
      <c r="BM545" s="12">
        <v>740360</v>
      </c>
      <c r="BN545" s="18">
        <v>5510410001</v>
      </c>
    </row>
    <row r="546" spans="1:66" ht="285.75" customHeight="1">
      <c r="A546" s="18">
        <v>506</v>
      </c>
      <c r="B546" s="108" t="s">
        <v>575</v>
      </c>
      <c r="C546" s="28" t="s">
        <v>639</v>
      </c>
      <c r="D546" s="28" t="s">
        <v>639</v>
      </c>
      <c r="E546" s="28" t="s">
        <v>705</v>
      </c>
      <c r="F546" s="28" t="s">
        <v>2275</v>
      </c>
      <c r="G546" s="30" t="s">
        <v>1974</v>
      </c>
      <c r="H546" s="31" t="s">
        <v>1781</v>
      </c>
      <c r="I546" s="31">
        <v>2</v>
      </c>
      <c r="J546" s="19">
        <v>121044.65</v>
      </c>
      <c r="K546" s="20">
        <f>J546*1.12</f>
        <v>135570.008</v>
      </c>
      <c r="L546" s="144">
        <f t="shared" si="36"/>
        <v>242089.3</v>
      </c>
      <c r="M546" s="103"/>
      <c r="N546" s="156">
        <f t="shared" si="37"/>
        <v>271140.016</v>
      </c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6">
        <v>2</v>
      </c>
      <c r="AQ546" s="23">
        <f t="shared" si="38"/>
        <v>271140.016</v>
      </c>
      <c r="AR546" s="103"/>
      <c r="AS546" s="103"/>
      <c r="AT546" s="103"/>
      <c r="AU546" s="103"/>
      <c r="AV546" s="103"/>
      <c r="AW546" s="103"/>
      <c r="AX546" s="24" t="s">
        <v>641</v>
      </c>
      <c r="AY546" s="17" t="s">
        <v>642</v>
      </c>
      <c r="AZ546" s="10" t="s">
        <v>2047</v>
      </c>
      <c r="BA546" s="103"/>
      <c r="BB546" s="104">
        <v>0</v>
      </c>
      <c r="BC546" s="16" t="s">
        <v>1810</v>
      </c>
      <c r="BD546" s="16" t="s">
        <v>931</v>
      </c>
      <c r="BE546" s="16" t="s">
        <v>1237</v>
      </c>
      <c r="BF546" s="16" t="s">
        <v>445</v>
      </c>
      <c r="BG546" s="16" t="s">
        <v>445</v>
      </c>
      <c r="BH546" s="16" t="s">
        <v>446</v>
      </c>
      <c r="BI546" s="16" t="s">
        <v>1570</v>
      </c>
      <c r="BJ546" s="16" t="s">
        <v>1577</v>
      </c>
      <c r="BK546" s="16">
        <v>0</v>
      </c>
      <c r="BL546" s="16"/>
      <c r="BM546" s="12">
        <v>740360</v>
      </c>
      <c r="BN546" s="18">
        <v>5510410001</v>
      </c>
    </row>
    <row r="547" spans="1:66" ht="158.25" customHeight="1">
      <c r="A547" s="18">
        <v>507</v>
      </c>
      <c r="B547" s="108" t="s">
        <v>574</v>
      </c>
      <c r="C547" s="28" t="s">
        <v>338</v>
      </c>
      <c r="D547" s="28" t="s">
        <v>338</v>
      </c>
      <c r="E547" s="28" t="s">
        <v>1053</v>
      </c>
      <c r="F547" s="28" t="s">
        <v>2063</v>
      </c>
      <c r="G547" s="30" t="s">
        <v>1974</v>
      </c>
      <c r="H547" s="31" t="s">
        <v>1781</v>
      </c>
      <c r="I547" s="31">
        <v>1</v>
      </c>
      <c r="J547" s="19">
        <f>K547/1.12</f>
        <v>16312.499999999998</v>
      </c>
      <c r="K547" s="33">
        <v>18270</v>
      </c>
      <c r="L547" s="155">
        <f t="shared" si="36"/>
        <v>16312.499999999998</v>
      </c>
      <c r="M547" s="103"/>
      <c r="N547" s="156">
        <f t="shared" si="37"/>
        <v>18270</v>
      </c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6">
        <v>1</v>
      </c>
      <c r="AQ547" s="16">
        <f t="shared" si="38"/>
        <v>18270</v>
      </c>
      <c r="AR547" s="103"/>
      <c r="AS547" s="103"/>
      <c r="AT547" s="103"/>
      <c r="AU547" s="103"/>
      <c r="AV547" s="103"/>
      <c r="AW547" s="103"/>
      <c r="AX547" s="24" t="s">
        <v>641</v>
      </c>
      <c r="AY547" s="17" t="s">
        <v>642</v>
      </c>
      <c r="AZ547" s="10" t="s">
        <v>2047</v>
      </c>
      <c r="BA547" s="103"/>
      <c r="BB547" s="104">
        <v>0</v>
      </c>
      <c r="BC547" s="16" t="s">
        <v>1810</v>
      </c>
      <c r="BD547" s="16" t="s">
        <v>931</v>
      </c>
      <c r="BE547" s="16" t="s">
        <v>1237</v>
      </c>
      <c r="BF547" s="16" t="s">
        <v>445</v>
      </c>
      <c r="BG547" s="16" t="s">
        <v>445</v>
      </c>
      <c r="BH547" s="16" t="s">
        <v>446</v>
      </c>
      <c r="BI547" s="16" t="s">
        <v>1570</v>
      </c>
      <c r="BJ547" s="16" t="s">
        <v>1577</v>
      </c>
      <c r="BK547" s="16">
        <v>0</v>
      </c>
      <c r="BL547" s="16"/>
      <c r="BM547" s="12">
        <v>740360</v>
      </c>
      <c r="BN547" s="18">
        <v>5510410001</v>
      </c>
    </row>
    <row r="548" spans="1:66" ht="134.25" customHeight="1">
      <c r="A548" s="18">
        <v>508</v>
      </c>
      <c r="B548" s="109" t="s">
        <v>975</v>
      </c>
      <c r="C548" s="28" t="s">
        <v>339</v>
      </c>
      <c r="D548" s="28" t="s">
        <v>339</v>
      </c>
      <c r="E548" s="28" t="s">
        <v>1054</v>
      </c>
      <c r="F548" s="28" t="s">
        <v>483</v>
      </c>
      <c r="G548" s="30" t="s">
        <v>1974</v>
      </c>
      <c r="H548" s="31" t="s">
        <v>1781</v>
      </c>
      <c r="I548" s="12">
        <v>14</v>
      </c>
      <c r="J548" s="19">
        <v>9500</v>
      </c>
      <c r="K548" s="15">
        <v>9500</v>
      </c>
      <c r="L548" s="156">
        <f t="shared" si="36"/>
        <v>133000</v>
      </c>
      <c r="M548" s="107"/>
      <c r="N548" s="144">
        <f t="shared" si="37"/>
        <v>133000</v>
      </c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6">
        <v>14</v>
      </c>
      <c r="AQ548" s="16">
        <f t="shared" si="38"/>
        <v>133000</v>
      </c>
      <c r="AR548" s="103"/>
      <c r="AS548" s="103"/>
      <c r="AT548" s="103"/>
      <c r="AU548" s="103"/>
      <c r="AV548" s="103"/>
      <c r="AW548" s="103"/>
      <c r="AX548" s="24" t="s">
        <v>640</v>
      </c>
      <c r="AY548" s="17" t="s">
        <v>737</v>
      </c>
      <c r="AZ548" s="10" t="s">
        <v>2047</v>
      </c>
      <c r="BA548" s="103"/>
      <c r="BB548" s="104">
        <v>0</v>
      </c>
      <c r="BC548" s="16" t="s">
        <v>1810</v>
      </c>
      <c r="BD548" s="16" t="s">
        <v>931</v>
      </c>
      <c r="BE548" s="16" t="s">
        <v>1237</v>
      </c>
      <c r="BF548" s="16" t="s">
        <v>445</v>
      </c>
      <c r="BG548" s="16" t="s">
        <v>445</v>
      </c>
      <c r="BH548" s="16" t="s">
        <v>446</v>
      </c>
      <c r="BI548" s="16" t="s">
        <v>1570</v>
      </c>
      <c r="BJ548" s="16" t="s">
        <v>1577</v>
      </c>
      <c r="BK548" s="16">
        <v>0</v>
      </c>
      <c r="BL548" s="16"/>
      <c r="BM548" s="12">
        <v>740360</v>
      </c>
      <c r="BN548" s="18">
        <v>5510410001</v>
      </c>
    </row>
    <row r="549" spans="1:66" ht="75" customHeight="1">
      <c r="A549" s="18">
        <v>509</v>
      </c>
      <c r="B549" s="106" t="s">
        <v>1250</v>
      </c>
      <c r="C549" s="16" t="s">
        <v>782</v>
      </c>
      <c r="D549" s="16" t="s">
        <v>782</v>
      </c>
      <c r="E549" s="16" t="s">
        <v>1709</v>
      </c>
      <c r="F549" s="16" t="s">
        <v>1710</v>
      </c>
      <c r="G549" s="17" t="s">
        <v>1974</v>
      </c>
      <c r="H549" s="12" t="s">
        <v>1781</v>
      </c>
      <c r="I549" s="12">
        <v>1</v>
      </c>
      <c r="J549" s="19">
        <v>4408000</v>
      </c>
      <c r="K549" s="15">
        <v>4408000</v>
      </c>
      <c r="L549" s="144">
        <f t="shared" si="36"/>
        <v>4408000</v>
      </c>
      <c r="M549" s="103"/>
      <c r="N549" s="144">
        <f t="shared" si="37"/>
        <v>4408000</v>
      </c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>
        <v>1</v>
      </c>
      <c r="AC549" s="103">
        <v>4054000</v>
      </c>
      <c r="AD549" s="103">
        <v>1</v>
      </c>
      <c r="AE549" s="103">
        <v>4054000</v>
      </c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6">
        <v>1</v>
      </c>
      <c r="AQ549" s="16">
        <f t="shared" si="38"/>
        <v>4408000</v>
      </c>
      <c r="AR549" s="103"/>
      <c r="AS549" s="103"/>
      <c r="AT549" s="103"/>
      <c r="AU549" s="103"/>
      <c r="AV549" s="103"/>
      <c r="AW549" s="103"/>
      <c r="AX549" s="24" t="s">
        <v>1844</v>
      </c>
      <c r="AY549" s="17" t="s">
        <v>736</v>
      </c>
      <c r="AZ549" s="10" t="s">
        <v>2047</v>
      </c>
      <c r="BA549" s="103"/>
      <c r="BB549" s="104">
        <v>30</v>
      </c>
      <c r="BC549" s="16" t="s">
        <v>1810</v>
      </c>
      <c r="BD549" s="16" t="s">
        <v>929</v>
      </c>
      <c r="BE549" s="16" t="s">
        <v>1236</v>
      </c>
      <c r="BF549" s="16" t="s">
        <v>445</v>
      </c>
      <c r="BG549" s="16" t="s">
        <v>445</v>
      </c>
      <c r="BH549" s="16" t="s">
        <v>446</v>
      </c>
      <c r="BI549" s="16" t="s">
        <v>1568</v>
      </c>
      <c r="BJ549" s="16" t="s">
        <v>1577</v>
      </c>
      <c r="BK549" s="16">
        <v>75</v>
      </c>
      <c r="BL549" s="16" t="s">
        <v>1557</v>
      </c>
      <c r="BM549" s="12">
        <v>740360</v>
      </c>
      <c r="BN549" s="18">
        <v>5510410001</v>
      </c>
    </row>
    <row r="550" spans="1:66" ht="255">
      <c r="A550" s="18">
        <v>510</v>
      </c>
      <c r="B550" s="109" t="s">
        <v>975</v>
      </c>
      <c r="C550" s="28" t="s">
        <v>649</v>
      </c>
      <c r="D550" s="28" t="s">
        <v>643</v>
      </c>
      <c r="E550" s="28" t="s">
        <v>1055</v>
      </c>
      <c r="F550" s="28" t="s">
        <v>851</v>
      </c>
      <c r="G550" s="30" t="s">
        <v>1974</v>
      </c>
      <c r="H550" s="31" t="s">
        <v>1781</v>
      </c>
      <c r="I550" s="31">
        <v>1</v>
      </c>
      <c r="J550" s="26">
        <f aca="true" t="shared" si="39" ref="J550:J555">K550/1.12</f>
        <v>127053.57142857142</v>
      </c>
      <c r="K550" s="27">
        <v>142300</v>
      </c>
      <c r="L550" s="156">
        <f t="shared" si="36"/>
        <v>127053.57142857142</v>
      </c>
      <c r="M550" s="98"/>
      <c r="N550" s="156">
        <f t="shared" si="37"/>
        <v>142300</v>
      </c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6">
        <v>1</v>
      </c>
      <c r="AQ550" s="16">
        <f t="shared" si="38"/>
        <v>142300</v>
      </c>
      <c r="AR550" s="103"/>
      <c r="AS550" s="103"/>
      <c r="AT550" s="103"/>
      <c r="AU550" s="103"/>
      <c r="AV550" s="103"/>
      <c r="AW550" s="103"/>
      <c r="AX550" s="24" t="s">
        <v>645</v>
      </c>
      <c r="AY550" s="17" t="s">
        <v>1698</v>
      </c>
      <c r="AZ550" s="10" t="s">
        <v>2047</v>
      </c>
      <c r="BA550" s="103"/>
      <c r="BB550" s="104">
        <v>0</v>
      </c>
      <c r="BC550" s="16" t="s">
        <v>1810</v>
      </c>
      <c r="BD550" s="16" t="s">
        <v>931</v>
      </c>
      <c r="BE550" s="16" t="s">
        <v>1237</v>
      </c>
      <c r="BF550" s="16" t="s">
        <v>445</v>
      </c>
      <c r="BG550" s="16" t="s">
        <v>445</v>
      </c>
      <c r="BH550" s="16" t="s">
        <v>446</v>
      </c>
      <c r="BI550" s="16" t="s">
        <v>1568</v>
      </c>
      <c r="BJ550" s="16" t="s">
        <v>1577</v>
      </c>
      <c r="BK550" s="16">
        <v>100</v>
      </c>
      <c r="BL550" s="16"/>
      <c r="BM550" s="12">
        <v>740360</v>
      </c>
      <c r="BN550" s="18">
        <v>5510410001</v>
      </c>
    </row>
    <row r="551" spans="1:66" ht="89.25">
      <c r="A551" s="18">
        <v>511</v>
      </c>
      <c r="B551" s="109" t="s">
        <v>975</v>
      </c>
      <c r="C551" s="28" t="s">
        <v>198</v>
      </c>
      <c r="D551" s="28" t="s">
        <v>644</v>
      </c>
      <c r="E551" s="95" t="s">
        <v>1175</v>
      </c>
      <c r="F551" s="28" t="s">
        <v>1125</v>
      </c>
      <c r="G551" s="30" t="s">
        <v>1974</v>
      </c>
      <c r="H551" s="31" t="s">
        <v>1781</v>
      </c>
      <c r="I551" s="31">
        <v>1</v>
      </c>
      <c r="J551" s="25">
        <f t="shared" si="39"/>
        <v>23392.85714285714</v>
      </c>
      <c r="K551" s="27">
        <v>26200</v>
      </c>
      <c r="L551" s="156">
        <f t="shared" si="36"/>
        <v>23392.85714285714</v>
      </c>
      <c r="M551" s="98"/>
      <c r="N551" s="156">
        <f t="shared" si="37"/>
        <v>26200</v>
      </c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6">
        <v>1</v>
      </c>
      <c r="AQ551" s="16">
        <f t="shared" si="38"/>
        <v>26200</v>
      </c>
      <c r="AR551" s="103"/>
      <c r="AS551" s="103"/>
      <c r="AT551" s="103"/>
      <c r="AU551" s="103"/>
      <c r="AV551" s="103"/>
      <c r="AW551" s="103"/>
      <c r="AX551" s="24" t="s">
        <v>645</v>
      </c>
      <c r="AY551" s="17" t="s">
        <v>1698</v>
      </c>
      <c r="AZ551" s="10" t="s">
        <v>2047</v>
      </c>
      <c r="BA551" s="103"/>
      <c r="BB551" s="104"/>
      <c r="BC551" s="16" t="s">
        <v>1810</v>
      </c>
      <c r="BD551" s="16" t="s">
        <v>931</v>
      </c>
      <c r="BE551" s="16" t="s">
        <v>1237</v>
      </c>
      <c r="BF551" s="16" t="s">
        <v>445</v>
      </c>
      <c r="BG551" s="16" t="s">
        <v>445</v>
      </c>
      <c r="BH551" s="16" t="s">
        <v>446</v>
      </c>
      <c r="BI551" s="16" t="s">
        <v>1568</v>
      </c>
      <c r="BJ551" s="16" t="s">
        <v>1577</v>
      </c>
      <c r="BK551" s="16">
        <v>100</v>
      </c>
      <c r="BL551" s="16"/>
      <c r="BM551" s="12">
        <v>740360</v>
      </c>
      <c r="BN551" s="18">
        <v>5510410001</v>
      </c>
    </row>
    <row r="552" spans="1:66" ht="242.25">
      <c r="A552" s="18">
        <v>512</v>
      </c>
      <c r="B552" s="109" t="s">
        <v>975</v>
      </c>
      <c r="C552" s="28" t="s">
        <v>194</v>
      </c>
      <c r="D552" s="28" t="s">
        <v>142</v>
      </c>
      <c r="E552" s="28" t="s">
        <v>1056</v>
      </c>
      <c r="F552" s="28" t="s">
        <v>266</v>
      </c>
      <c r="G552" s="30" t="s">
        <v>1974</v>
      </c>
      <c r="H552" s="31" t="s">
        <v>1781</v>
      </c>
      <c r="I552" s="31">
        <v>2</v>
      </c>
      <c r="J552" s="22">
        <f t="shared" si="39"/>
        <v>35714.28571428571</v>
      </c>
      <c r="K552" s="27">
        <v>40000</v>
      </c>
      <c r="L552" s="156">
        <f t="shared" si="36"/>
        <v>71428.57142857142</v>
      </c>
      <c r="M552" s="98"/>
      <c r="N552" s="156">
        <f t="shared" si="37"/>
        <v>80000</v>
      </c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6">
        <v>2</v>
      </c>
      <c r="AQ552" s="16">
        <f t="shared" si="38"/>
        <v>80000</v>
      </c>
      <c r="AR552" s="103"/>
      <c r="AS552" s="103"/>
      <c r="AT552" s="103"/>
      <c r="AU552" s="103"/>
      <c r="AV552" s="103"/>
      <c r="AW552" s="103"/>
      <c r="AX552" s="24" t="s">
        <v>645</v>
      </c>
      <c r="AY552" s="17" t="s">
        <v>1698</v>
      </c>
      <c r="AZ552" s="10" t="s">
        <v>2047</v>
      </c>
      <c r="BA552" s="103"/>
      <c r="BB552" s="104">
        <v>0</v>
      </c>
      <c r="BC552" s="16" t="s">
        <v>1810</v>
      </c>
      <c r="BD552" s="16" t="s">
        <v>931</v>
      </c>
      <c r="BE552" s="16" t="s">
        <v>1237</v>
      </c>
      <c r="BF552" s="16" t="s">
        <v>445</v>
      </c>
      <c r="BG552" s="16" t="s">
        <v>445</v>
      </c>
      <c r="BH552" s="16" t="s">
        <v>446</v>
      </c>
      <c r="BI552" s="16" t="s">
        <v>1568</v>
      </c>
      <c r="BJ552" s="16" t="s">
        <v>1577</v>
      </c>
      <c r="BK552" s="16">
        <v>100</v>
      </c>
      <c r="BL552" s="16"/>
      <c r="BM552" s="12">
        <v>740360</v>
      </c>
      <c r="BN552" s="18">
        <v>5510410001</v>
      </c>
    </row>
    <row r="553" spans="1:66" ht="267.75">
      <c r="A553" s="18">
        <v>513</v>
      </c>
      <c r="B553" s="109" t="s">
        <v>975</v>
      </c>
      <c r="C553" s="28" t="s">
        <v>195</v>
      </c>
      <c r="D553" s="28" t="s">
        <v>646</v>
      </c>
      <c r="E553" s="28" t="s">
        <v>1208</v>
      </c>
      <c r="F553" s="28" t="s">
        <v>1156</v>
      </c>
      <c r="G553" s="30" t="s">
        <v>1974</v>
      </c>
      <c r="H553" s="31" t="s">
        <v>1781</v>
      </c>
      <c r="I553" s="31">
        <v>1</v>
      </c>
      <c r="J553" s="34">
        <f t="shared" si="39"/>
        <v>30178.571428571424</v>
      </c>
      <c r="K553" s="27">
        <v>33800</v>
      </c>
      <c r="L553" s="156">
        <f t="shared" si="36"/>
        <v>30178.571428571424</v>
      </c>
      <c r="M553" s="98"/>
      <c r="N553" s="156">
        <f t="shared" si="37"/>
        <v>33800</v>
      </c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6">
        <v>1</v>
      </c>
      <c r="AQ553" s="16">
        <f t="shared" si="38"/>
        <v>33800</v>
      </c>
      <c r="AR553" s="103"/>
      <c r="AS553" s="103"/>
      <c r="AT553" s="103"/>
      <c r="AU553" s="103"/>
      <c r="AV553" s="103"/>
      <c r="AW553" s="103"/>
      <c r="AX553" s="24" t="s">
        <v>645</v>
      </c>
      <c r="AY553" s="17" t="s">
        <v>1698</v>
      </c>
      <c r="AZ553" s="10" t="s">
        <v>2047</v>
      </c>
      <c r="BA553" s="103"/>
      <c r="BB553" s="104">
        <v>0</v>
      </c>
      <c r="BC553" s="16" t="s">
        <v>1810</v>
      </c>
      <c r="BD553" s="16" t="s">
        <v>931</v>
      </c>
      <c r="BE553" s="16" t="s">
        <v>1237</v>
      </c>
      <c r="BF553" s="16" t="s">
        <v>445</v>
      </c>
      <c r="BG553" s="16" t="s">
        <v>445</v>
      </c>
      <c r="BH553" s="16" t="s">
        <v>446</v>
      </c>
      <c r="BI553" s="16" t="s">
        <v>1568</v>
      </c>
      <c r="BJ553" s="16" t="s">
        <v>1577</v>
      </c>
      <c r="BK553" s="16">
        <v>100</v>
      </c>
      <c r="BL553" s="16"/>
      <c r="BM553" s="12">
        <v>740360</v>
      </c>
      <c r="BN553" s="18">
        <v>5510410001</v>
      </c>
    </row>
    <row r="554" spans="1:66" ht="89.25">
      <c r="A554" s="18">
        <v>514</v>
      </c>
      <c r="B554" s="109" t="s">
        <v>975</v>
      </c>
      <c r="C554" s="28" t="s">
        <v>201</v>
      </c>
      <c r="D554" s="28" t="s">
        <v>647</v>
      </c>
      <c r="E554" s="28" t="s">
        <v>1209</v>
      </c>
      <c r="F554" s="28" t="s">
        <v>1126</v>
      </c>
      <c r="G554" s="30" t="s">
        <v>1974</v>
      </c>
      <c r="H554" s="31" t="s">
        <v>1781</v>
      </c>
      <c r="I554" s="31">
        <v>4</v>
      </c>
      <c r="J554" s="22">
        <f t="shared" si="39"/>
        <v>1785.7142857142856</v>
      </c>
      <c r="K554" s="33">
        <v>2000</v>
      </c>
      <c r="L554" s="156">
        <f t="shared" si="36"/>
        <v>7142.857142857142</v>
      </c>
      <c r="M554" s="98"/>
      <c r="N554" s="156">
        <f t="shared" si="37"/>
        <v>8000</v>
      </c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6">
        <v>4</v>
      </c>
      <c r="AQ554" s="16">
        <f t="shared" si="38"/>
        <v>8000</v>
      </c>
      <c r="AR554" s="103"/>
      <c r="AS554" s="103"/>
      <c r="AT554" s="103"/>
      <c r="AU554" s="103"/>
      <c r="AV554" s="103"/>
      <c r="AW554" s="103"/>
      <c r="AX554" s="24" t="s">
        <v>645</v>
      </c>
      <c r="AY554" s="17" t="s">
        <v>1698</v>
      </c>
      <c r="AZ554" s="10" t="s">
        <v>2047</v>
      </c>
      <c r="BA554" s="103"/>
      <c r="BB554" s="104">
        <v>0</v>
      </c>
      <c r="BC554" s="16" t="s">
        <v>1810</v>
      </c>
      <c r="BD554" s="16" t="s">
        <v>931</v>
      </c>
      <c r="BE554" s="16" t="s">
        <v>1237</v>
      </c>
      <c r="BF554" s="16" t="s">
        <v>445</v>
      </c>
      <c r="BG554" s="16" t="s">
        <v>445</v>
      </c>
      <c r="BH554" s="16" t="s">
        <v>446</v>
      </c>
      <c r="BI554" s="16" t="s">
        <v>1568</v>
      </c>
      <c r="BJ554" s="16" t="s">
        <v>1577</v>
      </c>
      <c r="BK554" s="16">
        <v>100</v>
      </c>
      <c r="BL554" s="16"/>
      <c r="BM554" s="12">
        <v>740360</v>
      </c>
      <c r="BN554" s="18">
        <v>5510410001</v>
      </c>
    </row>
    <row r="555" spans="1:66" ht="242.25">
      <c r="A555" s="18">
        <v>515</v>
      </c>
      <c r="B555" s="109" t="s">
        <v>975</v>
      </c>
      <c r="C555" s="28" t="s">
        <v>196</v>
      </c>
      <c r="D555" s="28" t="s">
        <v>648</v>
      </c>
      <c r="E555" s="28" t="s">
        <v>1056</v>
      </c>
      <c r="F555" s="28" t="s">
        <v>266</v>
      </c>
      <c r="G555" s="30" t="s">
        <v>1974</v>
      </c>
      <c r="H555" s="31" t="s">
        <v>1781</v>
      </c>
      <c r="I555" s="31">
        <v>2</v>
      </c>
      <c r="J555" s="22">
        <f t="shared" si="39"/>
        <v>14285.714285714284</v>
      </c>
      <c r="K555" s="27">
        <v>16000</v>
      </c>
      <c r="L555" s="156">
        <f t="shared" si="36"/>
        <v>28571.42857142857</v>
      </c>
      <c r="M555" s="110"/>
      <c r="N555" s="156">
        <f t="shared" si="37"/>
        <v>32000</v>
      </c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6">
        <v>2</v>
      </c>
      <c r="AQ555" s="16">
        <f t="shared" si="38"/>
        <v>32000</v>
      </c>
      <c r="AR555" s="103"/>
      <c r="AS555" s="103"/>
      <c r="AT555" s="103"/>
      <c r="AU555" s="103"/>
      <c r="AV555" s="103"/>
      <c r="AW555" s="103"/>
      <c r="AX555" s="24" t="s">
        <v>645</v>
      </c>
      <c r="AY555" s="17" t="s">
        <v>1698</v>
      </c>
      <c r="AZ555" s="10" t="s">
        <v>2047</v>
      </c>
      <c r="BA555" s="103"/>
      <c r="BB555" s="104">
        <v>0</v>
      </c>
      <c r="BC555" s="16" t="s">
        <v>1810</v>
      </c>
      <c r="BD555" s="16" t="s">
        <v>931</v>
      </c>
      <c r="BE555" s="16" t="s">
        <v>1237</v>
      </c>
      <c r="BF555" s="16" t="s">
        <v>445</v>
      </c>
      <c r="BG555" s="16" t="s">
        <v>445</v>
      </c>
      <c r="BH555" s="16" t="s">
        <v>446</v>
      </c>
      <c r="BI555" s="16" t="s">
        <v>1568</v>
      </c>
      <c r="BJ555" s="16" t="s">
        <v>1577</v>
      </c>
      <c r="BK555" s="16">
        <v>100</v>
      </c>
      <c r="BL555" s="16"/>
      <c r="BM555" s="12">
        <v>740360</v>
      </c>
      <c r="BN555" s="18">
        <v>5510410001</v>
      </c>
    </row>
    <row r="556" spans="1:66" ht="242.25">
      <c r="A556" s="18">
        <v>516</v>
      </c>
      <c r="B556" s="109" t="s">
        <v>975</v>
      </c>
      <c r="C556" s="28" t="s">
        <v>196</v>
      </c>
      <c r="D556" s="28" t="s">
        <v>648</v>
      </c>
      <c r="E556" s="28" t="s">
        <v>1056</v>
      </c>
      <c r="F556" s="28" t="s">
        <v>266</v>
      </c>
      <c r="G556" s="30" t="s">
        <v>1974</v>
      </c>
      <c r="H556" s="31" t="s">
        <v>1781</v>
      </c>
      <c r="I556" s="31">
        <v>2</v>
      </c>
      <c r="J556" s="19">
        <v>25124</v>
      </c>
      <c r="K556" s="27">
        <f>J556*1.12</f>
        <v>28138.88</v>
      </c>
      <c r="L556" s="156">
        <f t="shared" si="36"/>
        <v>50248</v>
      </c>
      <c r="M556" s="110"/>
      <c r="N556" s="156">
        <f t="shared" si="37"/>
        <v>56277.76</v>
      </c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6">
        <v>2</v>
      </c>
      <c r="AQ556" s="23">
        <f t="shared" si="38"/>
        <v>56277.76</v>
      </c>
      <c r="AR556" s="103"/>
      <c r="AS556" s="103"/>
      <c r="AT556" s="103"/>
      <c r="AU556" s="103"/>
      <c r="AV556" s="103"/>
      <c r="AW556" s="103"/>
      <c r="AX556" s="24" t="s">
        <v>645</v>
      </c>
      <c r="AY556" s="17" t="s">
        <v>1698</v>
      </c>
      <c r="AZ556" s="10" t="s">
        <v>2047</v>
      </c>
      <c r="BA556" s="103"/>
      <c r="BB556" s="104">
        <v>0</v>
      </c>
      <c r="BC556" s="16" t="s">
        <v>1810</v>
      </c>
      <c r="BD556" s="16" t="s">
        <v>931</v>
      </c>
      <c r="BE556" s="16" t="s">
        <v>1237</v>
      </c>
      <c r="BF556" s="16" t="s">
        <v>445</v>
      </c>
      <c r="BG556" s="16" t="s">
        <v>445</v>
      </c>
      <c r="BH556" s="16" t="s">
        <v>446</v>
      </c>
      <c r="BI556" s="16" t="s">
        <v>1568</v>
      </c>
      <c r="BJ556" s="16" t="s">
        <v>1577</v>
      </c>
      <c r="BK556" s="16">
        <v>100</v>
      </c>
      <c r="BL556" s="16"/>
      <c r="BM556" s="12">
        <v>740360</v>
      </c>
      <c r="BN556" s="18">
        <v>5510410001</v>
      </c>
    </row>
    <row r="557" spans="1:66" ht="89.25">
      <c r="A557" s="18">
        <v>517</v>
      </c>
      <c r="B557" s="109" t="s">
        <v>975</v>
      </c>
      <c r="C557" s="28" t="s">
        <v>202</v>
      </c>
      <c r="D557" s="28" t="s">
        <v>650</v>
      </c>
      <c r="E557" s="28" t="s">
        <v>1055</v>
      </c>
      <c r="F557" s="28" t="s">
        <v>484</v>
      </c>
      <c r="G557" s="30" t="s">
        <v>1974</v>
      </c>
      <c r="H557" s="31" t="s">
        <v>1781</v>
      </c>
      <c r="I557" s="31">
        <v>3</v>
      </c>
      <c r="J557" s="22">
        <f aca="true" t="shared" si="40" ref="J557:J564">K557/1.12</f>
        <v>26392.85714285714</v>
      </c>
      <c r="K557" s="27">
        <v>29560</v>
      </c>
      <c r="L557" s="156">
        <f t="shared" si="36"/>
        <v>79178.57142857142</v>
      </c>
      <c r="M557" s="98"/>
      <c r="N557" s="156">
        <f t="shared" si="37"/>
        <v>88680</v>
      </c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6">
        <v>3</v>
      </c>
      <c r="AQ557" s="16">
        <f t="shared" si="38"/>
        <v>88680</v>
      </c>
      <c r="AR557" s="103"/>
      <c r="AS557" s="103"/>
      <c r="AT557" s="103"/>
      <c r="AU557" s="103"/>
      <c r="AV557" s="103"/>
      <c r="AW557" s="103"/>
      <c r="AX557" s="24" t="s">
        <v>645</v>
      </c>
      <c r="AY557" s="17" t="s">
        <v>1698</v>
      </c>
      <c r="AZ557" s="10" t="s">
        <v>2047</v>
      </c>
      <c r="BA557" s="103"/>
      <c r="BB557" s="104">
        <v>0</v>
      </c>
      <c r="BC557" s="16" t="s">
        <v>1810</v>
      </c>
      <c r="BD557" s="16" t="s">
        <v>931</v>
      </c>
      <c r="BE557" s="16" t="s">
        <v>1237</v>
      </c>
      <c r="BF557" s="16" t="s">
        <v>445</v>
      </c>
      <c r="BG557" s="16" t="s">
        <v>445</v>
      </c>
      <c r="BH557" s="16" t="s">
        <v>446</v>
      </c>
      <c r="BI557" s="16" t="s">
        <v>1568</v>
      </c>
      <c r="BJ557" s="16" t="s">
        <v>1577</v>
      </c>
      <c r="BK557" s="16">
        <v>100</v>
      </c>
      <c r="BL557" s="16"/>
      <c r="BM557" s="12">
        <v>740360</v>
      </c>
      <c r="BN557" s="18">
        <v>5510410001</v>
      </c>
    </row>
    <row r="558" spans="1:66" ht="261.75" customHeight="1">
      <c r="A558" s="18">
        <v>518</v>
      </c>
      <c r="B558" s="109" t="s">
        <v>975</v>
      </c>
      <c r="C558" s="28" t="s">
        <v>197</v>
      </c>
      <c r="D558" s="28" t="s">
        <v>651</v>
      </c>
      <c r="E558" s="28" t="s">
        <v>473</v>
      </c>
      <c r="F558" s="28" t="s">
        <v>2058</v>
      </c>
      <c r="G558" s="30" t="s">
        <v>1974</v>
      </c>
      <c r="H558" s="31" t="s">
        <v>1781</v>
      </c>
      <c r="I558" s="31">
        <v>3</v>
      </c>
      <c r="J558" s="26">
        <f t="shared" si="40"/>
        <v>13482.142857142855</v>
      </c>
      <c r="K558" s="27">
        <v>15100</v>
      </c>
      <c r="L558" s="156">
        <f t="shared" si="36"/>
        <v>40446.428571428565</v>
      </c>
      <c r="M558" s="98"/>
      <c r="N558" s="156">
        <f t="shared" si="37"/>
        <v>45300</v>
      </c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6">
        <v>3</v>
      </c>
      <c r="AQ558" s="16">
        <f t="shared" si="38"/>
        <v>45300</v>
      </c>
      <c r="AR558" s="103"/>
      <c r="AS558" s="103"/>
      <c r="AT558" s="103"/>
      <c r="AU558" s="103"/>
      <c r="AV558" s="103"/>
      <c r="AW558" s="103"/>
      <c r="AX558" s="24" t="s">
        <v>645</v>
      </c>
      <c r="AY558" s="17" t="s">
        <v>1698</v>
      </c>
      <c r="AZ558" s="10" t="s">
        <v>2047</v>
      </c>
      <c r="BA558" s="103"/>
      <c r="BB558" s="104">
        <v>0</v>
      </c>
      <c r="BC558" s="16" t="s">
        <v>1810</v>
      </c>
      <c r="BD558" s="16" t="s">
        <v>931</v>
      </c>
      <c r="BE558" s="16" t="s">
        <v>1237</v>
      </c>
      <c r="BF558" s="16" t="s">
        <v>445</v>
      </c>
      <c r="BG558" s="16" t="s">
        <v>445</v>
      </c>
      <c r="BH558" s="16" t="s">
        <v>446</v>
      </c>
      <c r="BI558" s="16" t="s">
        <v>1568</v>
      </c>
      <c r="BJ558" s="16" t="s">
        <v>1577</v>
      </c>
      <c r="BK558" s="16">
        <v>100</v>
      </c>
      <c r="BL558" s="16"/>
      <c r="BM558" s="12">
        <v>740360</v>
      </c>
      <c r="BN558" s="18">
        <v>5510410001</v>
      </c>
    </row>
    <row r="559" spans="1:66" ht="280.5">
      <c r="A559" s="18">
        <v>519</v>
      </c>
      <c r="B559" s="109" t="s">
        <v>975</v>
      </c>
      <c r="C559" s="28" t="s">
        <v>198</v>
      </c>
      <c r="D559" s="28" t="s">
        <v>644</v>
      </c>
      <c r="E559" s="129" t="s">
        <v>474</v>
      </c>
      <c r="F559" s="28" t="s">
        <v>1683</v>
      </c>
      <c r="G559" s="30" t="s">
        <v>1974</v>
      </c>
      <c r="H559" s="31" t="s">
        <v>1781</v>
      </c>
      <c r="I559" s="31">
        <v>1</v>
      </c>
      <c r="J559" s="26">
        <f t="shared" si="40"/>
        <v>9017.857142857141</v>
      </c>
      <c r="K559" s="27">
        <v>10100</v>
      </c>
      <c r="L559" s="156">
        <f t="shared" si="36"/>
        <v>9017.857142857141</v>
      </c>
      <c r="M559" s="110"/>
      <c r="N559" s="156">
        <f t="shared" si="37"/>
        <v>10100</v>
      </c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6">
        <v>1</v>
      </c>
      <c r="AQ559" s="16">
        <f t="shared" si="38"/>
        <v>10100</v>
      </c>
      <c r="AR559" s="103"/>
      <c r="AS559" s="103"/>
      <c r="AT559" s="103"/>
      <c r="AU559" s="103"/>
      <c r="AV559" s="103"/>
      <c r="AW559" s="103"/>
      <c r="AX559" s="24" t="s">
        <v>645</v>
      </c>
      <c r="AY559" s="17" t="s">
        <v>1698</v>
      </c>
      <c r="AZ559" s="10" t="s">
        <v>2047</v>
      </c>
      <c r="BA559" s="103"/>
      <c r="BB559" s="104">
        <v>0</v>
      </c>
      <c r="BC559" s="16" t="s">
        <v>1810</v>
      </c>
      <c r="BD559" s="16" t="s">
        <v>931</v>
      </c>
      <c r="BE559" s="16" t="s">
        <v>1237</v>
      </c>
      <c r="BF559" s="16" t="s">
        <v>445</v>
      </c>
      <c r="BG559" s="16" t="s">
        <v>445</v>
      </c>
      <c r="BH559" s="16" t="s">
        <v>446</v>
      </c>
      <c r="BI559" s="16" t="s">
        <v>1568</v>
      </c>
      <c r="BJ559" s="16" t="s">
        <v>1577</v>
      </c>
      <c r="BK559" s="16">
        <v>100</v>
      </c>
      <c r="BL559" s="16"/>
      <c r="BM559" s="12">
        <v>740360</v>
      </c>
      <c r="BN559" s="18">
        <v>5510410001</v>
      </c>
    </row>
    <row r="560" spans="1:66" ht="89.25">
      <c r="A560" s="18">
        <v>520</v>
      </c>
      <c r="B560" s="109" t="s">
        <v>975</v>
      </c>
      <c r="C560" s="28" t="s">
        <v>203</v>
      </c>
      <c r="D560" s="28" t="s">
        <v>652</v>
      </c>
      <c r="E560" s="130" t="s">
        <v>1176</v>
      </c>
      <c r="F560" s="28" t="s">
        <v>1127</v>
      </c>
      <c r="G560" s="30" t="s">
        <v>1974</v>
      </c>
      <c r="H560" s="31" t="s">
        <v>1781</v>
      </c>
      <c r="I560" s="31">
        <v>1</v>
      </c>
      <c r="J560" s="25">
        <f t="shared" si="40"/>
        <v>27357.142857142855</v>
      </c>
      <c r="K560" s="27">
        <v>30640</v>
      </c>
      <c r="L560" s="156">
        <f t="shared" si="36"/>
        <v>27357.142857142855</v>
      </c>
      <c r="M560" s="98"/>
      <c r="N560" s="156">
        <f t="shared" si="37"/>
        <v>30640</v>
      </c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6">
        <v>1</v>
      </c>
      <c r="AQ560" s="16">
        <f t="shared" si="38"/>
        <v>30640</v>
      </c>
      <c r="AR560" s="103"/>
      <c r="AS560" s="103"/>
      <c r="AT560" s="103"/>
      <c r="AU560" s="103"/>
      <c r="AV560" s="103"/>
      <c r="AW560" s="103"/>
      <c r="AX560" s="24" t="s">
        <v>645</v>
      </c>
      <c r="AY560" s="17" t="s">
        <v>1698</v>
      </c>
      <c r="AZ560" s="10" t="s">
        <v>2047</v>
      </c>
      <c r="BA560" s="103"/>
      <c r="BB560" s="104">
        <v>0</v>
      </c>
      <c r="BC560" s="16" t="s">
        <v>1810</v>
      </c>
      <c r="BD560" s="16" t="s">
        <v>931</v>
      </c>
      <c r="BE560" s="16" t="s">
        <v>1237</v>
      </c>
      <c r="BF560" s="16" t="s">
        <v>445</v>
      </c>
      <c r="BG560" s="16" t="s">
        <v>445</v>
      </c>
      <c r="BH560" s="16" t="s">
        <v>446</v>
      </c>
      <c r="BI560" s="16" t="s">
        <v>1568</v>
      </c>
      <c r="BJ560" s="16" t="s">
        <v>1577</v>
      </c>
      <c r="BK560" s="16">
        <v>100</v>
      </c>
      <c r="BL560" s="16"/>
      <c r="BM560" s="12">
        <v>740360</v>
      </c>
      <c r="BN560" s="18">
        <v>5510410001</v>
      </c>
    </row>
    <row r="561" spans="1:66" ht="108" customHeight="1">
      <c r="A561" s="18">
        <v>521</v>
      </c>
      <c r="B561" s="109" t="s">
        <v>1249</v>
      </c>
      <c r="C561" s="28" t="s">
        <v>204</v>
      </c>
      <c r="D561" s="28" t="s">
        <v>653</v>
      </c>
      <c r="E561" s="28" t="s">
        <v>475</v>
      </c>
      <c r="F561" s="28" t="s">
        <v>1128</v>
      </c>
      <c r="G561" s="30" t="s">
        <v>1974</v>
      </c>
      <c r="H561" s="31" t="s">
        <v>1781</v>
      </c>
      <c r="I561" s="31">
        <v>4</v>
      </c>
      <c r="J561" s="22">
        <f t="shared" si="40"/>
        <v>6080.357142857142</v>
      </c>
      <c r="K561" s="27">
        <v>6810</v>
      </c>
      <c r="L561" s="156">
        <f t="shared" si="36"/>
        <v>24321.42857142857</v>
      </c>
      <c r="M561" s="98"/>
      <c r="N561" s="156">
        <f t="shared" si="37"/>
        <v>27240</v>
      </c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6">
        <v>4</v>
      </c>
      <c r="AQ561" s="16">
        <f t="shared" si="38"/>
        <v>27240</v>
      </c>
      <c r="AR561" s="103"/>
      <c r="AS561" s="103"/>
      <c r="AT561" s="103"/>
      <c r="AU561" s="103"/>
      <c r="AV561" s="103"/>
      <c r="AW561" s="103"/>
      <c r="AX561" s="24" t="s">
        <v>645</v>
      </c>
      <c r="AY561" s="17" t="s">
        <v>1698</v>
      </c>
      <c r="AZ561" s="10" t="s">
        <v>2047</v>
      </c>
      <c r="BA561" s="103"/>
      <c r="BB561" s="104">
        <v>0</v>
      </c>
      <c r="BC561" s="16" t="s">
        <v>1810</v>
      </c>
      <c r="BD561" s="16" t="s">
        <v>931</v>
      </c>
      <c r="BE561" s="16" t="s">
        <v>1237</v>
      </c>
      <c r="BF561" s="16" t="s">
        <v>445</v>
      </c>
      <c r="BG561" s="16" t="s">
        <v>445</v>
      </c>
      <c r="BH561" s="16" t="s">
        <v>446</v>
      </c>
      <c r="BI561" s="16" t="s">
        <v>1568</v>
      </c>
      <c r="BJ561" s="16" t="s">
        <v>1577</v>
      </c>
      <c r="BK561" s="16">
        <v>100</v>
      </c>
      <c r="BL561" s="16"/>
      <c r="BM561" s="12">
        <v>740360</v>
      </c>
      <c r="BN561" s="18">
        <v>5510410001</v>
      </c>
    </row>
    <row r="562" spans="1:66" ht="165.75">
      <c r="A562" s="18">
        <v>522</v>
      </c>
      <c r="B562" s="109" t="s">
        <v>975</v>
      </c>
      <c r="C562" s="28" t="s">
        <v>205</v>
      </c>
      <c r="D562" s="28" t="s">
        <v>646</v>
      </c>
      <c r="E562" s="28" t="s">
        <v>476</v>
      </c>
      <c r="F562" s="28" t="s">
        <v>1080</v>
      </c>
      <c r="G562" s="30" t="s">
        <v>1974</v>
      </c>
      <c r="H562" s="31" t="s">
        <v>1781</v>
      </c>
      <c r="I562" s="31">
        <v>1</v>
      </c>
      <c r="J562" s="22">
        <f t="shared" si="40"/>
        <v>23214.285714285714</v>
      </c>
      <c r="K562" s="27">
        <v>26000</v>
      </c>
      <c r="L562" s="156">
        <f t="shared" si="36"/>
        <v>23214.285714285714</v>
      </c>
      <c r="M562" s="98"/>
      <c r="N562" s="156">
        <f t="shared" si="37"/>
        <v>26000</v>
      </c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6">
        <v>1</v>
      </c>
      <c r="AQ562" s="16">
        <f t="shared" si="38"/>
        <v>26000</v>
      </c>
      <c r="AR562" s="103"/>
      <c r="AS562" s="103"/>
      <c r="AT562" s="103"/>
      <c r="AU562" s="103"/>
      <c r="AV562" s="103"/>
      <c r="AW562" s="103"/>
      <c r="AX562" s="24" t="s">
        <v>645</v>
      </c>
      <c r="AY562" s="17" t="s">
        <v>1698</v>
      </c>
      <c r="AZ562" s="10" t="s">
        <v>2047</v>
      </c>
      <c r="BA562" s="103"/>
      <c r="BB562" s="104">
        <v>0</v>
      </c>
      <c r="BC562" s="16" t="s">
        <v>1810</v>
      </c>
      <c r="BD562" s="16" t="s">
        <v>931</v>
      </c>
      <c r="BE562" s="16" t="s">
        <v>1237</v>
      </c>
      <c r="BF562" s="16" t="s">
        <v>445</v>
      </c>
      <c r="BG562" s="16" t="s">
        <v>445</v>
      </c>
      <c r="BH562" s="16" t="s">
        <v>446</v>
      </c>
      <c r="BI562" s="16" t="s">
        <v>1568</v>
      </c>
      <c r="BJ562" s="16" t="s">
        <v>1577</v>
      </c>
      <c r="BK562" s="16">
        <v>100</v>
      </c>
      <c r="BL562" s="16"/>
      <c r="BM562" s="12">
        <v>740360</v>
      </c>
      <c r="BN562" s="18">
        <v>5510410001</v>
      </c>
    </row>
    <row r="563" spans="1:66" ht="89.25">
      <c r="A563" s="18">
        <v>523</v>
      </c>
      <c r="B563" s="109" t="s">
        <v>975</v>
      </c>
      <c r="C563" s="28" t="s">
        <v>206</v>
      </c>
      <c r="D563" s="28" t="s">
        <v>654</v>
      </c>
      <c r="E563" s="95" t="s">
        <v>1177</v>
      </c>
      <c r="F563" s="28" t="s">
        <v>1129</v>
      </c>
      <c r="G563" s="30" t="s">
        <v>1974</v>
      </c>
      <c r="H563" s="31" t="s">
        <v>1781</v>
      </c>
      <c r="I563" s="31">
        <v>2</v>
      </c>
      <c r="J563" s="19">
        <f t="shared" si="40"/>
        <v>6249.999999999999</v>
      </c>
      <c r="K563" s="27">
        <v>7000</v>
      </c>
      <c r="L563" s="156">
        <f t="shared" si="36"/>
        <v>12499.999999999998</v>
      </c>
      <c r="M563" s="110"/>
      <c r="N563" s="156">
        <f t="shared" si="37"/>
        <v>14000</v>
      </c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6">
        <v>1</v>
      </c>
      <c r="AQ563" s="16">
        <f t="shared" si="38"/>
        <v>7000</v>
      </c>
      <c r="AR563" s="103"/>
      <c r="AS563" s="103"/>
      <c r="AT563" s="103"/>
      <c r="AU563" s="103"/>
      <c r="AV563" s="103"/>
      <c r="AW563" s="103"/>
      <c r="AX563" s="24" t="s">
        <v>645</v>
      </c>
      <c r="AY563" s="17" t="s">
        <v>1698</v>
      </c>
      <c r="AZ563" s="10" t="s">
        <v>2047</v>
      </c>
      <c r="BA563" s="103"/>
      <c r="BB563" s="104">
        <v>0</v>
      </c>
      <c r="BC563" s="16" t="s">
        <v>1810</v>
      </c>
      <c r="BD563" s="16" t="s">
        <v>931</v>
      </c>
      <c r="BE563" s="16" t="s">
        <v>1237</v>
      </c>
      <c r="BF563" s="16" t="s">
        <v>445</v>
      </c>
      <c r="BG563" s="16" t="s">
        <v>445</v>
      </c>
      <c r="BH563" s="16" t="s">
        <v>446</v>
      </c>
      <c r="BI563" s="16" t="s">
        <v>1568</v>
      </c>
      <c r="BJ563" s="16" t="s">
        <v>1577</v>
      </c>
      <c r="BK563" s="16">
        <v>100</v>
      </c>
      <c r="BL563" s="16"/>
      <c r="BM563" s="12">
        <v>740360</v>
      </c>
      <c r="BN563" s="18">
        <v>5510410001</v>
      </c>
    </row>
    <row r="564" spans="1:66" ht="296.25" customHeight="1">
      <c r="A564" s="18">
        <v>524</v>
      </c>
      <c r="B564" s="109" t="s">
        <v>975</v>
      </c>
      <c r="C564" s="28" t="s">
        <v>199</v>
      </c>
      <c r="D564" s="28" t="s">
        <v>655</v>
      </c>
      <c r="E564" s="28" t="s">
        <v>477</v>
      </c>
      <c r="F564" s="28" t="s">
        <v>1683</v>
      </c>
      <c r="G564" s="30" t="s">
        <v>1974</v>
      </c>
      <c r="H564" s="31" t="s">
        <v>1781</v>
      </c>
      <c r="I564" s="31">
        <v>1</v>
      </c>
      <c r="J564" s="25">
        <f t="shared" si="40"/>
        <v>20982.142857142855</v>
      </c>
      <c r="K564" s="33">
        <v>23500</v>
      </c>
      <c r="L564" s="156">
        <f t="shared" si="36"/>
        <v>20982.142857142855</v>
      </c>
      <c r="M564" s="98"/>
      <c r="N564" s="156">
        <f t="shared" si="37"/>
        <v>23500</v>
      </c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6">
        <v>1</v>
      </c>
      <c r="AQ564" s="16">
        <f t="shared" si="38"/>
        <v>23500</v>
      </c>
      <c r="AR564" s="103"/>
      <c r="AS564" s="103"/>
      <c r="AT564" s="103"/>
      <c r="AU564" s="103"/>
      <c r="AV564" s="103"/>
      <c r="AW564" s="103"/>
      <c r="AX564" s="24" t="s">
        <v>645</v>
      </c>
      <c r="AY564" s="17" t="s">
        <v>1698</v>
      </c>
      <c r="AZ564" s="10" t="s">
        <v>2047</v>
      </c>
      <c r="BA564" s="103"/>
      <c r="BB564" s="104">
        <v>0</v>
      </c>
      <c r="BC564" s="16" t="s">
        <v>1810</v>
      </c>
      <c r="BD564" s="16" t="s">
        <v>931</v>
      </c>
      <c r="BE564" s="16" t="s">
        <v>1237</v>
      </c>
      <c r="BF564" s="16" t="s">
        <v>445</v>
      </c>
      <c r="BG564" s="16" t="s">
        <v>445</v>
      </c>
      <c r="BH564" s="16" t="s">
        <v>446</v>
      </c>
      <c r="BI564" s="16" t="s">
        <v>1568</v>
      </c>
      <c r="BJ564" s="16" t="s">
        <v>1577</v>
      </c>
      <c r="BK564" s="16">
        <v>100</v>
      </c>
      <c r="BL564" s="16"/>
      <c r="BM564" s="12">
        <v>740360</v>
      </c>
      <c r="BN564" s="18">
        <v>5510410001</v>
      </c>
    </row>
    <row r="565" spans="1:66" ht="96" customHeight="1">
      <c r="A565" s="18">
        <v>525</v>
      </c>
      <c r="B565" s="109" t="s">
        <v>1249</v>
      </c>
      <c r="C565" s="28" t="s">
        <v>131</v>
      </c>
      <c r="D565" s="28" t="s">
        <v>2279</v>
      </c>
      <c r="E565" s="28" t="s">
        <v>477</v>
      </c>
      <c r="F565" s="28" t="s">
        <v>1683</v>
      </c>
      <c r="G565" s="30" t="s">
        <v>1974</v>
      </c>
      <c r="H565" s="31" t="s">
        <v>1781</v>
      </c>
      <c r="I565" s="31">
        <v>1</v>
      </c>
      <c r="J565" s="25">
        <v>23500</v>
      </c>
      <c r="K565" s="33">
        <v>23500</v>
      </c>
      <c r="L565" s="156">
        <f t="shared" si="36"/>
        <v>23500</v>
      </c>
      <c r="M565" s="98"/>
      <c r="N565" s="156">
        <f t="shared" si="37"/>
        <v>23500</v>
      </c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6">
        <v>1</v>
      </c>
      <c r="AQ565" s="16">
        <f t="shared" si="38"/>
        <v>23500</v>
      </c>
      <c r="AR565" s="103"/>
      <c r="AS565" s="103"/>
      <c r="AT565" s="103"/>
      <c r="AU565" s="103"/>
      <c r="AV565" s="103"/>
      <c r="AW565" s="103"/>
      <c r="AX565" s="24" t="s">
        <v>1839</v>
      </c>
      <c r="AY565" s="17" t="s">
        <v>1698</v>
      </c>
      <c r="AZ565" s="10" t="s">
        <v>2047</v>
      </c>
      <c r="BA565" s="103"/>
      <c r="BB565" s="104">
        <v>0</v>
      </c>
      <c r="BC565" s="16" t="s">
        <v>1810</v>
      </c>
      <c r="BD565" s="16" t="s">
        <v>931</v>
      </c>
      <c r="BE565" s="16" t="s">
        <v>1237</v>
      </c>
      <c r="BF565" s="16" t="s">
        <v>445</v>
      </c>
      <c r="BG565" s="16" t="s">
        <v>445</v>
      </c>
      <c r="BH565" s="16" t="s">
        <v>446</v>
      </c>
      <c r="BI565" s="16" t="s">
        <v>1568</v>
      </c>
      <c r="BJ565" s="16" t="s">
        <v>1577</v>
      </c>
      <c r="BK565" s="16">
        <v>100</v>
      </c>
      <c r="BL565" s="16"/>
      <c r="BM565" s="12">
        <v>740360</v>
      </c>
      <c r="BN565" s="18">
        <v>5510410001</v>
      </c>
    </row>
    <row r="566" spans="1:66" ht="51.75" customHeight="1">
      <c r="A566" s="18">
        <v>526</v>
      </c>
      <c r="B566" s="109" t="s">
        <v>1249</v>
      </c>
      <c r="C566" s="28" t="s">
        <v>130</v>
      </c>
      <c r="D566" s="28" t="s">
        <v>1082</v>
      </c>
      <c r="E566" s="89" t="s">
        <v>1178</v>
      </c>
      <c r="F566" s="28" t="s">
        <v>1130</v>
      </c>
      <c r="G566" s="30" t="s">
        <v>1974</v>
      </c>
      <c r="H566" s="31" t="s">
        <v>1781</v>
      </c>
      <c r="I566" s="31">
        <v>1</v>
      </c>
      <c r="J566" s="25">
        <v>12500</v>
      </c>
      <c r="K566" s="33">
        <v>12500</v>
      </c>
      <c r="L566" s="156">
        <v>12500</v>
      </c>
      <c r="M566" s="98"/>
      <c r="N566" s="156">
        <f t="shared" si="37"/>
        <v>12500</v>
      </c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6">
        <v>1</v>
      </c>
      <c r="AQ566" s="16">
        <f t="shared" si="38"/>
        <v>12500</v>
      </c>
      <c r="AR566" s="103"/>
      <c r="AS566" s="103"/>
      <c r="AT566" s="103"/>
      <c r="AU566" s="103"/>
      <c r="AV566" s="103"/>
      <c r="AW566" s="103"/>
      <c r="AX566" s="24" t="s">
        <v>1839</v>
      </c>
      <c r="AY566" s="17" t="s">
        <v>1698</v>
      </c>
      <c r="AZ566" s="10" t="s">
        <v>2047</v>
      </c>
      <c r="BA566" s="103"/>
      <c r="BB566" s="104">
        <v>0</v>
      </c>
      <c r="BC566" s="16" t="s">
        <v>1810</v>
      </c>
      <c r="BD566" s="16" t="s">
        <v>931</v>
      </c>
      <c r="BE566" s="16" t="s">
        <v>1237</v>
      </c>
      <c r="BF566" s="16" t="s">
        <v>445</v>
      </c>
      <c r="BG566" s="16" t="s">
        <v>445</v>
      </c>
      <c r="BH566" s="16" t="s">
        <v>446</v>
      </c>
      <c r="BI566" s="16" t="s">
        <v>1568</v>
      </c>
      <c r="BJ566" s="16" t="s">
        <v>1577</v>
      </c>
      <c r="BK566" s="16">
        <v>100</v>
      </c>
      <c r="BL566" s="16"/>
      <c r="BM566" s="12">
        <v>740360</v>
      </c>
      <c r="BN566" s="18">
        <v>5510410001</v>
      </c>
    </row>
    <row r="567" spans="1:66" ht="53.25" customHeight="1">
      <c r="A567" s="18">
        <v>527</v>
      </c>
      <c r="B567" s="109" t="s">
        <v>1249</v>
      </c>
      <c r="C567" s="28" t="s">
        <v>128</v>
      </c>
      <c r="D567" s="28" t="s">
        <v>1083</v>
      </c>
      <c r="E567" s="89" t="s">
        <v>1179</v>
      </c>
      <c r="F567" s="28" t="s">
        <v>1131</v>
      </c>
      <c r="G567" s="30" t="s">
        <v>1974</v>
      </c>
      <c r="H567" s="31"/>
      <c r="I567" s="31">
        <v>1</v>
      </c>
      <c r="J567" s="25">
        <v>10000</v>
      </c>
      <c r="K567" s="33">
        <v>10000</v>
      </c>
      <c r="L567" s="156">
        <v>10000</v>
      </c>
      <c r="M567" s="98"/>
      <c r="N567" s="156">
        <f t="shared" si="37"/>
        <v>10000</v>
      </c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6">
        <v>1</v>
      </c>
      <c r="AQ567" s="16">
        <f t="shared" si="38"/>
        <v>10000</v>
      </c>
      <c r="AR567" s="103"/>
      <c r="AS567" s="103"/>
      <c r="AT567" s="103"/>
      <c r="AU567" s="103"/>
      <c r="AV567" s="103"/>
      <c r="AW567" s="103"/>
      <c r="AX567" s="24" t="s">
        <v>1839</v>
      </c>
      <c r="AY567" s="17" t="s">
        <v>1698</v>
      </c>
      <c r="AZ567" s="10" t="s">
        <v>2047</v>
      </c>
      <c r="BA567" s="103"/>
      <c r="BB567" s="104">
        <v>0</v>
      </c>
      <c r="BC567" s="16" t="s">
        <v>1810</v>
      </c>
      <c r="BD567" s="16" t="s">
        <v>931</v>
      </c>
      <c r="BE567" s="16" t="s">
        <v>1237</v>
      </c>
      <c r="BF567" s="16" t="s">
        <v>445</v>
      </c>
      <c r="BG567" s="16" t="s">
        <v>445</v>
      </c>
      <c r="BH567" s="16" t="s">
        <v>446</v>
      </c>
      <c r="BI567" s="16" t="s">
        <v>1568</v>
      </c>
      <c r="BJ567" s="16" t="s">
        <v>1577</v>
      </c>
      <c r="BK567" s="16">
        <v>100</v>
      </c>
      <c r="BL567" s="16"/>
      <c r="BM567" s="12">
        <v>740360</v>
      </c>
      <c r="BN567" s="18">
        <v>5510410001</v>
      </c>
    </row>
    <row r="568" spans="1:66" ht="74.25" customHeight="1">
      <c r="A568" s="18">
        <v>528</v>
      </c>
      <c r="B568" s="109" t="s">
        <v>975</v>
      </c>
      <c r="C568" s="28" t="s">
        <v>204</v>
      </c>
      <c r="D568" s="28" t="s">
        <v>653</v>
      </c>
      <c r="E568" s="28" t="s">
        <v>475</v>
      </c>
      <c r="F568" s="28" t="s">
        <v>1128</v>
      </c>
      <c r="G568" s="30" t="s">
        <v>1974</v>
      </c>
      <c r="H568" s="31"/>
      <c r="I568" s="31">
        <v>7</v>
      </c>
      <c r="J568" s="25">
        <v>3200</v>
      </c>
      <c r="K568" s="33">
        <v>3200</v>
      </c>
      <c r="L568" s="156">
        <f>I568*J568</f>
        <v>22400</v>
      </c>
      <c r="M568" s="98"/>
      <c r="N568" s="156">
        <f t="shared" si="37"/>
        <v>22400</v>
      </c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6">
        <v>7</v>
      </c>
      <c r="AQ568" s="16">
        <f t="shared" si="38"/>
        <v>22400</v>
      </c>
      <c r="AR568" s="103"/>
      <c r="AS568" s="103"/>
      <c r="AT568" s="103"/>
      <c r="AU568" s="103"/>
      <c r="AV568" s="103"/>
      <c r="AW568" s="103"/>
      <c r="AX568" s="24" t="s">
        <v>1839</v>
      </c>
      <c r="AY568" s="17" t="s">
        <v>1698</v>
      </c>
      <c r="AZ568" s="10" t="s">
        <v>2047</v>
      </c>
      <c r="BA568" s="103"/>
      <c r="BB568" s="104">
        <v>0</v>
      </c>
      <c r="BC568" s="16" t="s">
        <v>1810</v>
      </c>
      <c r="BD568" s="16" t="s">
        <v>931</v>
      </c>
      <c r="BE568" s="16" t="s">
        <v>1237</v>
      </c>
      <c r="BF568" s="16" t="s">
        <v>445</v>
      </c>
      <c r="BG568" s="16" t="s">
        <v>445</v>
      </c>
      <c r="BH568" s="16" t="s">
        <v>446</v>
      </c>
      <c r="BI568" s="16" t="s">
        <v>1568</v>
      </c>
      <c r="BJ568" s="16" t="s">
        <v>1577</v>
      </c>
      <c r="BK568" s="16">
        <v>100</v>
      </c>
      <c r="BL568" s="16"/>
      <c r="BM568" s="12">
        <v>740360</v>
      </c>
      <c r="BN568" s="18">
        <v>5510410001</v>
      </c>
    </row>
    <row r="569" spans="1:66" ht="53.25" customHeight="1">
      <c r="A569" s="18">
        <v>529</v>
      </c>
      <c r="B569" s="109" t="s">
        <v>1249</v>
      </c>
      <c r="C569" s="28" t="s">
        <v>129</v>
      </c>
      <c r="D569" s="28" t="s">
        <v>1084</v>
      </c>
      <c r="E569" s="89" t="s">
        <v>1180</v>
      </c>
      <c r="F569" s="28" t="s">
        <v>2186</v>
      </c>
      <c r="G569" s="30" t="s">
        <v>1974</v>
      </c>
      <c r="H569" s="31"/>
      <c r="I569" s="31">
        <v>1</v>
      </c>
      <c r="J569" s="25">
        <v>18000</v>
      </c>
      <c r="K569" s="33">
        <v>18000</v>
      </c>
      <c r="L569" s="156">
        <f>I569*J569</f>
        <v>18000</v>
      </c>
      <c r="M569" s="98"/>
      <c r="N569" s="156">
        <f t="shared" si="37"/>
        <v>18000</v>
      </c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6">
        <v>1</v>
      </c>
      <c r="AQ569" s="16">
        <f t="shared" si="38"/>
        <v>18000</v>
      </c>
      <c r="AR569" s="103"/>
      <c r="AS569" s="103"/>
      <c r="AT569" s="103"/>
      <c r="AU569" s="103"/>
      <c r="AV569" s="103"/>
      <c r="AW569" s="103"/>
      <c r="AX569" s="24" t="s">
        <v>1839</v>
      </c>
      <c r="AY569" s="17" t="s">
        <v>1698</v>
      </c>
      <c r="AZ569" s="10" t="s">
        <v>2047</v>
      </c>
      <c r="BA569" s="103"/>
      <c r="BB569" s="104">
        <v>0</v>
      </c>
      <c r="BC569" s="16" t="s">
        <v>1810</v>
      </c>
      <c r="BD569" s="16" t="s">
        <v>931</v>
      </c>
      <c r="BE569" s="16" t="s">
        <v>1237</v>
      </c>
      <c r="BF569" s="16" t="s">
        <v>445</v>
      </c>
      <c r="BG569" s="16" t="s">
        <v>445</v>
      </c>
      <c r="BH569" s="16" t="s">
        <v>446</v>
      </c>
      <c r="BI569" s="16" t="s">
        <v>1568</v>
      </c>
      <c r="BJ569" s="16" t="s">
        <v>1577</v>
      </c>
      <c r="BK569" s="16">
        <v>100</v>
      </c>
      <c r="BL569" s="16"/>
      <c r="BM569" s="12">
        <v>740360</v>
      </c>
      <c r="BN569" s="18">
        <v>5510410001</v>
      </c>
    </row>
    <row r="570" spans="1:66" ht="53.25" customHeight="1">
      <c r="A570" s="18">
        <v>530</v>
      </c>
      <c r="B570" s="109" t="s">
        <v>1249</v>
      </c>
      <c r="C570" s="28" t="s">
        <v>1085</v>
      </c>
      <c r="D570" s="28" t="s">
        <v>1085</v>
      </c>
      <c r="E570" s="89" t="s">
        <v>1181</v>
      </c>
      <c r="F570" s="28" t="s">
        <v>2187</v>
      </c>
      <c r="G570" s="30" t="s">
        <v>1974</v>
      </c>
      <c r="H570" s="31"/>
      <c r="I570" s="31">
        <v>1</v>
      </c>
      <c r="J570" s="25">
        <v>28500</v>
      </c>
      <c r="K570" s="33">
        <v>28500</v>
      </c>
      <c r="L570" s="156">
        <f>I570*J570</f>
        <v>28500</v>
      </c>
      <c r="M570" s="98"/>
      <c r="N570" s="156">
        <f t="shared" si="37"/>
        <v>28500</v>
      </c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6">
        <v>1</v>
      </c>
      <c r="AQ570" s="16">
        <f t="shared" si="38"/>
        <v>28500</v>
      </c>
      <c r="AR570" s="103"/>
      <c r="AS570" s="103"/>
      <c r="AT570" s="103"/>
      <c r="AU570" s="103"/>
      <c r="AV570" s="103"/>
      <c r="AW570" s="103"/>
      <c r="AX570" s="24" t="s">
        <v>1839</v>
      </c>
      <c r="AY570" s="17" t="s">
        <v>1698</v>
      </c>
      <c r="AZ570" s="10" t="s">
        <v>2047</v>
      </c>
      <c r="BA570" s="103"/>
      <c r="BB570" s="104">
        <v>0</v>
      </c>
      <c r="BC570" s="16" t="s">
        <v>1810</v>
      </c>
      <c r="BD570" s="16" t="s">
        <v>931</v>
      </c>
      <c r="BE570" s="16" t="s">
        <v>1237</v>
      </c>
      <c r="BF570" s="16" t="s">
        <v>445</v>
      </c>
      <c r="BG570" s="16" t="s">
        <v>445</v>
      </c>
      <c r="BH570" s="16" t="s">
        <v>446</v>
      </c>
      <c r="BI570" s="16" t="s">
        <v>1568</v>
      </c>
      <c r="BJ570" s="16" t="s">
        <v>1577</v>
      </c>
      <c r="BK570" s="16">
        <v>100</v>
      </c>
      <c r="BL570" s="16"/>
      <c r="BM570" s="12">
        <v>740360</v>
      </c>
      <c r="BN570" s="18">
        <v>5510410001</v>
      </c>
    </row>
    <row r="571" spans="1:66" ht="178.5">
      <c r="A571" s="18">
        <v>531</v>
      </c>
      <c r="B571" s="105" t="s">
        <v>976</v>
      </c>
      <c r="C571" s="28" t="s">
        <v>444</v>
      </c>
      <c r="D571" s="28" t="s">
        <v>1151</v>
      </c>
      <c r="E571" s="28" t="s">
        <v>2022</v>
      </c>
      <c r="F571" s="28" t="s">
        <v>1348</v>
      </c>
      <c r="G571" s="30" t="s">
        <v>1385</v>
      </c>
      <c r="H571" s="31" t="s">
        <v>1781</v>
      </c>
      <c r="I571" s="31">
        <v>1</v>
      </c>
      <c r="J571" s="19">
        <v>5900000</v>
      </c>
      <c r="K571" s="27">
        <f>J571*1.12</f>
        <v>6608000.000000001</v>
      </c>
      <c r="L571" s="157">
        <v>5900000</v>
      </c>
      <c r="M571" s="98"/>
      <c r="N571" s="156">
        <f t="shared" si="37"/>
        <v>6608000.000000001</v>
      </c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6">
        <v>1</v>
      </c>
      <c r="AQ571" s="16">
        <f t="shared" si="38"/>
        <v>6608000.000000001</v>
      </c>
      <c r="AR571" s="103"/>
      <c r="AS571" s="103"/>
      <c r="AT571" s="103"/>
      <c r="AU571" s="103"/>
      <c r="AV571" s="103"/>
      <c r="AW571" s="103"/>
      <c r="AX571" s="24" t="s">
        <v>943</v>
      </c>
      <c r="AY571" s="17" t="s">
        <v>1152</v>
      </c>
      <c r="AZ571" s="10" t="s">
        <v>2047</v>
      </c>
      <c r="BA571" s="103"/>
      <c r="BB571" s="104">
        <v>30</v>
      </c>
      <c r="BC571" s="16" t="s">
        <v>1810</v>
      </c>
      <c r="BD571" s="16" t="s">
        <v>930</v>
      </c>
      <c r="BE571" s="16" t="s">
        <v>1153</v>
      </c>
      <c r="BF571" s="16" t="s">
        <v>445</v>
      </c>
      <c r="BG571" s="16" t="s">
        <v>445</v>
      </c>
      <c r="BH571" s="16" t="s">
        <v>446</v>
      </c>
      <c r="BI571" s="16" t="s">
        <v>1570</v>
      </c>
      <c r="BJ571" s="16" t="s">
        <v>1577</v>
      </c>
      <c r="BK571" s="16">
        <v>0</v>
      </c>
      <c r="BL571" s="16"/>
      <c r="BM571" s="12">
        <v>740360</v>
      </c>
      <c r="BN571" s="18">
        <v>5510410001</v>
      </c>
    </row>
    <row r="572" spans="1:66" ht="62.25" customHeight="1">
      <c r="A572" s="18">
        <v>532</v>
      </c>
      <c r="B572" s="108" t="s">
        <v>576</v>
      </c>
      <c r="C572" s="28" t="s">
        <v>132</v>
      </c>
      <c r="D572" s="28" t="s">
        <v>656</v>
      </c>
      <c r="E572" s="28" t="s">
        <v>1057</v>
      </c>
      <c r="F572" s="28" t="s">
        <v>267</v>
      </c>
      <c r="G572" s="30" t="s">
        <v>1385</v>
      </c>
      <c r="H572" s="31" t="s">
        <v>1781</v>
      </c>
      <c r="I572" s="31">
        <v>1</v>
      </c>
      <c r="J572" s="19">
        <f>K572/1.12</f>
        <v>546000</v>
      </c>
      <c r="K572" s="33">
        <v>611520</v>
      </c>
      <c r="L572" s="155">
        <f aca="true" t="shared" si="41" ref="L572:L588">I572*J572</f>
        <v>546000</v>
      </c>
      <c r="M572" s="98"/>
      <c r="N572" s="156">
        <f t="shared" si="37"/>
        <v>611520</v>
      </c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6">
        <v>1</v>
      </c>
      <c r="AQ572" s="16">
        <f t="shared" si="38"/>
        <v>611520</v>
      </c>
      <c r="AR572" s="103"/>
      <c r="AS572" s="103"/>
      <c r="AT572" s="103"/>
      <c r="AU572" s="103"/>
      <c r="AV572" s="103"/>
      <c r="AW572" s="103"/>
      <c r="AX572" s="24" t="s">
        <v>1840</v>
      </c>
      <c r="AY572" s="17" t="s">
        <v>815</v>
      </c>
      <c r="AZ572" s="10" t="s">
        <v>2047</v>
      </c>
      <c r="BA572" s="103"/>
      <c r="BB572" s="104">
        <v>30</v>
      </c>
      <c r="BC572" s="16" t="s">
        <v>1810</v>
      </c>
      <c r="BD572" s="16" t="s">
        <v>930</v>
      </c>
      <c r="BE572" s="16" t="s">
        <v>1237</v>
      </c>
      <c r="BF572" s="16" t="s">
        <v>445</v>
      </c>
      <c r="BG572" s="16" t="s">
        <v>445</v>
      </c>
      <c r="BH572" s="16" t="s">
        <v>446</v>
      </c>
      <c r="BI572" s="16" t="s">
        <v>1570</v>
      </c>
      <c r="BJ572" s="16" t="s">
        <v>1577</v>
      </c>
      <c r="BK572" s="16">
        <v>0</v>
      </c>
      <c r="BL572" s="16"/>
      <c r="BM572" s="12">
        <v>740360</v>
      </c>
      <c r="BN572" s="18">
        <v>5510410001</v>
      </c>
    </row>
    <row r="573" spans="1:66" ht="76.5">
      <c r="A573" s="18">
        <v>533</v>
      </c>
      <c r="B573" s="108" t="s">
        <v>576</v>
      </c>
      <c r="C573" s="28" t="s">
        <v>132</v>
      </c>
      <c r="D573" s="28" t="s">
        <v>657</v>
      </c>
      <c r="E573" s="28" t="s">
        <v>1058</v>
      </c>
      <c r="F573" s="28" t="s">
        <v>268</v>
      </c>
      <c r="G573" s="30" t="s">
        <v>1385</v>
      </c>
      <c r="H573" s="31" t="s">
        <v>1781</v>
      </c>
      <c r="I573" s="31">
        <v>2</v>
      </c>
      <c r="J573" s="19">
        <f>K573/1.12</f>
        <v>171999.99999999997</v>
      </c>
      <c r="K573" s="33">
        <v>192640</v>
      </c>
      <c r="L573" s="155">
        <f t="shared" si="41"/>
        <v>343999.99999999994</v>
      </c>
      <c r="M573" s="98"/>
      <c r="N573" s="156">
        <f t="shared" si="37"/>
        <v>385280</v>
      </c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6">
        <v>2</v>
      </c>
      <c r="AQ573" s="16">
        <f t="shared" si="38"/>
        <v>385280</v>
      </c>
      <c r="AR573" s="103"/>
      <c r="AS573" s="103"/>
      <c r="AT573" s="103"/>
      <c r="AU573" s="103"/>
      <c r="AV573" s="103"/>
      <c r="AW573" s="103"/>
      <c r="AX573" s="24" t="s">
        <v>1840</v>
      </c>
      <c r="AY573" s="17" t="s">
        <v>815</v>
      </c>
      <c r="AZ573" s="10" t="s">
        <v>2047</v>
      </c>
      <c r="BA573" s="103"/>
      <c r="BB573" s="104">
        <v>30</v>
      </c>
      <c r="BC573" s="16" t="s">
        <v>1810</v>
      </c>
      <c r="BD573" s="16" t="s">
        <v>930</v>
      </c>
      <c r="BE573" s="16" t="s">
        <v>1237</v>
      </c>
      <c r="BF573" s="16" t="s">
        <v>445</v>
      </c>
      <c r="BG573" s="16" t="s">
        <v>445</v>
      </c>
      <c r="BH573" s="16" t="s">
        <v>446</v>
      </c>
      <c r="BI573" s="16" t="s">
        <v>1570</v>
      </c>
      <c r="BJ573" s="16" t="s">
        <v>1577</v>
      </c>
      <c r="BK573" s="16">
        <v>0</v>
      </c>
      <c r="BL573" s="16"/>
      <c r="BM573" s="12">
        <v>740360</v>
      </c>
      <c r="BN573" s="18">
        <v>5510410001</v>
      </c>
    </row>
    <row r="574" spans="1:66" ht="76.5">
      <c r="A574" s="18">
        <v>534</v>
      </c>
      <c r="B574" s="108" t="s">
        <v>576</v>
      </c>
      <c r="C574" s="28" t="s">
        <v>132</v>
      </c>
      <c r="D574" s="28" t="s">
        <v>656</v>
      </c>
      <c r="E574" s="28" t="s">
        <v>1059</v>
      </c>
      <c r="F574" s="28" t="s">
        <v>216</v>
      </c>
      <c r="G574" s="30" t="s">
        <v>1385</v>
      </c>
      <c r="H574" s="31" t="s">
        <v>1781</v>
      </c>
      <c r="I574" s="31">
        <v>1</v>
      </c>
      <c r="J574" s="19">
        <f>K574/1.12</f>
        <v>649999.9999999999</v>
      </c>
      <c r="K574" s="33">
        <v>728000</v>
      </c>
      <c r="L574" s="155">
        <f t="shared" si="41"/>
        <v>649999.9999999999</v>
      </c>
      <c r="M574" s="98"/>
      <c r="N574" s="156">
        <f t="shared" si="37"/>
        <v>728000</v>
      </c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6">
        <v>1</v>
      </c>
      <c r="AQ574" s="16">
        <f t="shared" si="38"/>
        <v>728000</v>
      </c>
      <c r="AR574" s="103"/>
      <c r="AS574" s="103"/>
      <c r="AT574" s="103"/>
      <c r="AU574" s="103"/>
      <c r="AV574" s="103"/>
      <c r="AW574" s="103"/>
      <c r="AX574" s="24" t="s">
        <v>1840</v>
      </c>
      <c r="AY574" s="17" t="s">
        <v>815</v>
      </c>
      <c r="AZ574" s="10" t="s">
        <v>2047</v>
      </c>
      <c r="BA574" s="103"/>
      <c r="BB574" s="104">
        <v>30</v>
      </c>
      <c r="BC574" s="16" t="s">
        <v>1810</v>
      </c>
      <c r="BD574" s="16" t="s">
        <v>930</v>
      </c>
      <c r="BE574" s="16" t="s">
        <v>1237</v>
      </c>
      <c r="BF574" s="16" t="s">
        <v>445</v>
      </c>
      <c r="BG574" s="16" t="s">
        <v>445</v>
      </c>
      <c r="BH574" s="16" t="s">
        <v>446</v>
      </c>
      <c r="BI574" s="16" t="s">
        <v>1570</v>
      </c>
      <c r="BJ574" s="16" t="s">
        <v>1577</v>
      </c>
      <c r="BK574" s="16">
        <v>0</v>
      </c>
      <c r="BL574" s="16"/>
      <c r="BM574" s="12">
        <v>740360</v>
      </c>
      <c r="BN574" s="18">
        <v>5510410001</v>
      </c>
    </row>
    <row r="575" spans="1:66" ht="57.75" customHeight="1">
      <c r="A575" s="18">
        <v>535</v>
      </c>
      <c r="B575" s="108" t="s">
        <v>576</v>
      </c>
      <c r="C575" s="28" t="s">
        <v>132</v>
      </c>
      <c r="D575" s="28" t="s">
        <v>658</v>
      </c>
      <c r="E575" s="28" t="s">
        <v>1060</v>
      </c>
      <c r="F575" s="28" t="s">
        <v>217</v>
      </c>
      <c r="G575" s="30" t="s">
        <v>1385</v>
      </c>
      <c r="H575" s="31" t="s">
        <v>1781</v>
      </c>
      <c r="I575" s="31">
        <v>1</v>
      </c>
      <c r="J575" s="19">
        <f>K575/1.12</f>
        <v>241999.99999999997</v>
      </c>
      <c r="K575" s="33">
        <v>271040</v>
      </c>
      <c r="L575" s="155">
        <f t="shared" si="41"/>
        <v>241999.99999999997</v>
      </c>
      <c r="M575" s="98"/>
      <c r="N575" s="156">
        <f t="shared" si="37"/>
        <v>271040</v>
      </c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6">
        <v>1</v>
      </c>
      <c r="AQ575" s="16">
        <f t="shared" si="38"/>
        <v>271040</v>
      </c>
      <c r="AR575" s="103"/>
      <c r="AS575" s="103"/>
      <c r="AT575" s="103"/>
      <c r="AU575" s="103"/>
      <c r="AV575" s="103"/>
      <c r="AW575" s="103"/>
      <c r="AX575" s="24" t="s">
        <v>1842</v>
      </c>
      <c r="AY575" s="17" t="s">
        <v>1843</v>
      </c>
      <c r="AZ575" s="10" t="s">
        <v>2047</v>
      </c>
      <c r="BA575" s="103"/>
      <c r="BB575" s="104">
        <v>30</v>
      </c>
      <c r="BC575" s="16" t="s">
        <v>1810</v>
      </c>
      <c r="BD575" s="16" t="s">
        <v>930</v>
      </c>
      <c r="BE575" s="16" t="s">
        <v>1237</v>
      </c>
      <c r="BF575" s="16" t="s">
        <v>445</v>
      </c>
      <c r="BG575" s="16" t="s">
        <v>445</v>
      </c>
      <c r="BH575" s="16" t="s">
        <v>446</v>
      </c>
      <c r="BI575" s="16" t="s">
        <v>1570</v>
      </c>
      <c r="BJ575" s="16" t="s">
        <v>1577</v>
      </c>
      <c r="BK575" s="16">
        <v>0</v>
      </c>
      <c r="BL575" s="16"/>
      <c r="BM575" s="12">
        <v>740360</v>
      </c>
      <c r="BN575" s="18">
        <v>5510410001</v>
      </c>
    </row>
    <row r="576" spans="1:66" ht="103.5" customHeight="1">
      <c r="A576" s="18">
        <v>536</v>
      </c>
      <c r="B576" s="108" t="s">
        <v>576</v>
      </c>
      <c r="C576" s="28" t="s">
        <v>207</v>
      </c>
      <c r="D576" s="28" t="s">
        <v>659</v>
      </c>
      <c r="E576" s="28" t="s">
        <v>1061</v>
      </c>
      <c r="F576" s="28" t="s">
        <v>218</v>
      </c>
      <c r="G576" s="30" t="s">
        <v>1385</v>
      </c>
      <c r="H576" s="31" t="s">
        <v>1781</v>
      </c>
      <c r="I576" s="31">
        <v>1</v>
      </c>
      <c r="J576" s="19">
        <f>K576/1.12</f>
        <v>290000</v>
      </c>
      <c r="K576" s="27">
        <v>324800</v>
      </c>
      <c r="L576" s="155">
        <f t="shared" si="41"/>
        <v>290000</v>
      </c>
      <c r="M576" s="98"/>
      <c r="N576" s="156">
        <f t="shared" si="37"/>
        <v>324800</v>
      </c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6">
        <v>1</v>
      </c>
      <c r="AQ576" s="16">
        <f t="shared" si="38"/>
        <v>324800</v>
      </c>
      <c r="AR576" s="103"/>
      <c r="AS576" s="103"/>
      <c r="AT576" s="103"/>
      <c r="AU576" s="103"/>
      <c r="AV576" s="103"/>
      <c r="AW576" s="103"/>
      <c r="AX576" s="24" t="s">
        <v>1842</v>
      </c>
      <c r="AY576" s="17" t="s">
        <v>1843</v>
      </c>
      <c r="AZ576" s="10" t="s">
        <v>2047</v>
      </c>
      <c r="BA576" s="103"/>
      <c r="BB576" s="104">
        <v>30</v>
      </c>
      <c r="BC576" s="16" t="s">
        <v>1810</v>
      </c>
      <c r="BD576" s="16" t="s">
        <v>930</v>
      </c>
      <c r="BE576" s="16" t="s">
        <v>1237</v>
      </c>
      <c r="BF576" s="16" t="s">
        <v>445</v>
      </c>
      <c r="BG576" s="16" t="s">
        <v>445</v>
      </c>
      <c r="BH576" s="16" t="s">
        <v>446</v>
      </c>
      <c r="BI576" s="16" t="s">
        <v>1570</v>
      </c>
      <c r="BJ576" s="16" t="s">
        <v>1577</v>
      </c>
      <c r="BK576" s="16">
        <v>0</v>
      </c>
      <c r="BL576" s="16"/>
      <c r="BM576" s="12">
        <v>740360</v>
      </c>
      <c r="BN576" s="18">
        <v>5510410001</v>
      </c>
    </row>
    <row r="577" spans="1:66" ht="98.25" customHeight="1">
      <c r="A577" s="18">
        <v>537</v>
      </c>
      <c r="B577" s="108" t="s">
        <v>576</v>
      </c>
      <c r="C577" s="28" t="s">
        <v>1555</v>
      </c>
      <c r="D577" s="28" t="s">
        <v>143</v>
      </c>
      <c r="E577" s="28" t="s">
        <v>219</v>
      </c>
      <c r="F577" s="28" t="s">
        <v>219</v>
      </c>
      <c r="G577" s="30" t="s">
        <v>1385</v>
      </c>
      <c r="H577" s="31" t="s">
        <v>1781</v>
      </c>
      <c r="I577" s="31">
        <v>1</v>
      </c>
      <c r="J577" s="19">
        <v>1262500</v>
      </c>
      <c r="K577" s="27">
        <f>J577*1.12</f>
        <v>1414000.0000000002</v>
      </c>
      <c r="L577" s="156">
        <f t="shared" si="41"/>
        <v>1262500</v>
      </c>
      <c r="M577" s="98"/>
      <c r="N577" s="156">
        <f t="shared" si="37"/>
        <v>1414000.0000000002</v>
      </c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6">
        <v>1</v>
      </c>
      <c r="AQ577" s="16">
        <f t="shared" si="38"/>
        <v>1414000.0000000002</v>
      </c>
      <c r="AR577" s="103"/>
      <c r="AS577" s="103"/>
      <c r="AT577" s="103"/>
      <c r="AU577" s="103"/>
      <c r="AV577" s="103"/>
      <c r="AW577" s="103"/>
      <c r="AX577" s="24" t="s">
        <v>1842</v>
      </c>
      <c r="AY577" s="17" t="s">
        <v>1843</v>
      </c>
      <c r="AZ577" s="10" t="s">
        <v>2047</v>
      </c>
      <c r="BA577" s="103"/>
      <c r="BB577" s="104">
        <v>30</v>
      </c>
      <c r="BC577" s="16" t="s">
        <v>1810</v>
      </c>
      <c r="BD577" s="16" t="s">
        <v>930</v>
      </c>
      <c r="BE577" s="16" t="s">
        <v>1237</v>
      </c>
      <c r="BF577" s="16" t="s">
        <v>445</v>
      </c>
      <c r="BG577" s="16" t="s">
        <v>445</v>
      </c>
      <c r="BH577" s="16" t="s">
        <v>446</v>
      </c>
      <c r="BI577" s="16" t="s">
        <v>1570</v>
      </c>
      <c r="BJ577" s="16" t="s">
        <v>1577</v>
      </c>
      <c r="BK577" s="16">
        <v>0</v>
      </c>
      <c r="BL577" s="16"/>
      <c r="BM577" s="12">
        <v>740360</v>
      </c>
      <c r="BN577" s="18">
        <v>5510410001</v>
      </c>
    </row>
    <row r="578" spans="1:66" ht="127.5" customHeight="1">
      <c r="A578" s="18">
        <v>538</v>
      </c>
      <c r="B578" s="108" t="s">
        <v>576</v>
      </c>
      <c r="C578" s="28" t="s">
        <v>329</v>
      </c>
      <c r="D578" s="28" t="s">
        <v>328</v>
      </c>
      <c r="E578" s="28" t="s">
        <v>327</v>
      </c>
      <c r="F578" s="28" t="s">
        <v>968</v>
      </c>
      <c r="G578" s="30" t="s">
        <v>1385</v>
      </c>
      <c r="H578" s="31" t="s">
        <v>1781</v>
      </c>
      <c r="I578" s="31">
        <v>1</v>
      </c>
      <c r="J578" s="32">
        <v>600000</v>
      </c>
      <c r="K578" s="27">
        <f>J578*1.12</f>
        <v>672000.0000000001</v>
      </c>
      <c r="L578" s="156">
        <f t="shared" si="41"/>
        <v>600000</v>
      </c>
      <c r="M578" s="98"/>
      <c r="N578" s="156">
        <f t="shared" si="37"/>
        <v>672000.0000000001</v>
      </c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6">
        <v>1</v>
      </c>
      <c r="AQ578" s="16">
        <f t="shared" si="38"/>
        <v>672000.0000000001</v>
      </c>
      <c r="AR578" s="103"/>
      <c r="AS578" s="103"/>
      <c r="AT578" s="103"/>
      <c r="AU578" s="103"/>
      <c r="AV578" s="103"/>
      <c r="AW578" s="103"/>
      <c r="AX578" s="24" t="s">
        <v>969</v>
      </c>
      <c r="AY578" s="17" t="s">
        <v>1843</v>
      </c>
      <c r="AZ578" s="10" t="s">
        <v>2047</v>
      </c>
      <c r="BA578" s="103"/>
      <c r="BB578" s="104">
        <v>31</v>
      </c>
      <c r="BC578" s="16" t="s">
        <v>1810</v>
      </c>
      <c r="BD578" s="16" t="s">
        <v>930</v>
      </c>
      <c r="BE578" s="16" t="s">
        <v>1237</v>
      </c>
      <c r="BF578" s="16" t="s">
        <v>445</v>
      </c>
      <c r="BG578" s="16" t="s">
        <v>445</v>
      </c>
      <c r="BH578" s="16" t="s">
        <v>446</v>
      </c>
      <c r="BI578" s="16" t="s">
        <v>1570</v>
      </c>
      <c r="BJ578" s="16" t="s">
        <v>1577</v>
      </c>
      <c r="BK578" s="16">
        <v>0</v>
      </c>
      <c r="BL578" s="16"/>
      <c r="BM578" s="12">
        <v>740360</v>
      </c>
      <c r="BN578" s="18">
        <v>5510410001</v>
      </c>
    </row>
    <row r="579" spans="1:66" ht="150.75" customHeight="1">
      <c r="A579" s="18">
        <v>539</v>
      </c>
      <c r="B579" s="108" t="s">
        <v>576</v>
      </c>
      <c r="C579" s="28" t="s">
        <v>200</v>
      </c>
      <c r="D579" s="28" t="s">
        <v>660</v>
      </c>
      <c r="E579" s="28" t="s">
        <v>661</v>
      </c>
      <c r="F579" s="28" t="s">
        <v>661</v>
      </c>
      <c r="G579" s="30" t="s">
        <v>1385</v>
      </c>
      <c r="H579" s="31" t="s">
        <v>1781</v>
      </c>
      <c r="I579" s="31">
        <v>1</v>
      </c>
      <c r="J579" s="19">
        <f>K579/1.12</f>
        <v>1949999.9999999998</v>
      </c>
      <c r="K579" s="27">
        <v>2184000</v>
      </c>
      <c r="L579" s="155">
        <f t="shared" si="41"/>
        <v>1949999.9999999998</v>
      </c>
      <c r="M579" s="98"/>
      <c r="N579" s="156">
        <f t="shared" si="37"/>
        <v>2184000</v>
      </c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6">
        <v>1</v>
      </c>
      <c r="AQ579" s="16">
        <f t="shared" si="38"/>
        <v>2184000</v>
      </c>
      <c r="AR579" s="103"/>
      <c r="AS579" s="103"/>
      <c r="AT579" s="103"/>
      <c r="AU579" s="103"/>
      <c r="AV579" s="103"/>
      <c r="AW579" s="103"/>
      <c r="AX579" s="24" t="s">
        <v>1842</v>
      </c>
      <c r="AY579" s="17" t="s">
        <v>1843</v>
      </c>
      <c r="AZ579" s="10" t="s">
        <v>2047</v>
      </c>
      <c r="BA579" s="103"/>
      <c r="BB579" s="104">
        <v>30</v>
      </c>
      <c r="BC579" s="16" t="s">
        <v>1810</v>
      </c>
      <c r="BD579" s="16" t="s">
        <v>930</v>
      </c>
      <c r="BE579" s="16" t="s">
        <v>1237</v>
      </c>
      <c r="BF579" s="16" t="s">
        <v>445</v>
      </c>
      <c r="BG579" s="16" t="s">
        <v>445</v>
      </c>
      <c r="BH579" s="16" t="s">
        <v>446</v>
      </c>
      <c r="BI579" s="16" t="s">
        <v>1570</v>
      </c>
      <c r="BJ579" s="16" t="s">
        <v>1577</v>
      </c>
      <c r="BK579" s="16">
        <v>0</v>
      </c>
      <c r="BL579" s="16"/>
      <c r="BM579" s="12">
        <v>740360</v>
      </c>
      <c r="BN579" s="18">
        <v>5510410001</v>
      </c>
    </row>
    <row r="580" spans="1:66" ht="219.75" customHeight="1">
      <c r="A580" s="18">
        <v>540</v>
      </c>
      <c r="B580" s="102" t="s">
        <v>572</v>
      </c>
      <c r="C580" s="28" t="s">
        <v>2024</v>
      </c>
      <c r="D580" s="28" t="s">
        <v>1342</v>
      </c>
      <c r="E580" s="28" t="s">
        <v>2023</v>
      </c>
      <c r="F580" s="28" t="s">
        <v>1345</v>
      </c>
      <c r="G580" s="30" t="s">
        <v>1385</v>
      </c>
      <c r="H580" s="31" t="s">
        <v>1781</v>
      </c>
      <c r="I580" s="31">
        <v>3</v>
      </c>
      <c r="J580" s="32">
        <v>2500000</v>
      </c>
      <c r="K580" s="15">
        <f>J580*1.12</f>
        <v>2800000.0000000005</v>
      </c>
      <c r="L580" s="140">
        <f>I580*J580</f>
        <v>7500000</v>
      </c>
      <c r="M580" s="103"/>
      <c r="N580" s="156">
        <f>I580*K580</f>
        <v>8400000.000000002</v>
      </c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  <c r="AM580" s="98"/>
      <c r="AN580" s="98"/>
      <c r="AO580" s="98"/>
      <c r="AP580" s="28">
        <v>3</v>
      </c>
      <c r="AQ580" s="28">
        <f>AP580*K580</f>
        <v>8400000.000000002</v>
      </c>
      <c r="AR580" s="98"/>
      <c r="AS580" s="103"/>
      <c r="AT580" s="103"/>
      <c r="AU580" s="103"/>
      <c r="AV580" s="103"/>
      <c r="AW580" s="103"/>
      <c r="AX580" s="24" t="s">
        <v>1346</v>
      </c>
      <c r="AY580" s="17" t="s">
        <v>1347</v>
      </c>
      <c r="AZ580" s="10" t="s">
        <v>2047</v>
      </c>
      <c r="BA580" s="103"/>
      <c r="BB580" s="104">
        <v>30</v>
      </c>
      <c r="BC580" s="16" t="s">
        <v>1810</v>
      </c>
      <c r="BD580" s="16" t="s">
        <v>930</v>
      </c>
      <c r="BE580" s="16" t="s">
        <v>930</v>
      </c>
      <c r="BF580" s="16" t="s">
        <v>445</v>
      </c>
      <c r="BG580" s="16" t="s">
        <v>445</v>
      </c>
      <c r="BH580" s="16" t="s">
        <v>446</v>
      </c>
      <c r="BI580" s="16" t="s">
        <v>1570</v>
      </c>
      <c r="BJ580" s="16" t="s">
        <v>1577</v>
      </c>
      <c r="BK580" s="16">
        <v>0</v>
      </c>
      <c r="BL580" s="16"/>
      <c r="BM580" s="12">
        <v>740360</v>
      </c>
      <c r="BN580" s="18">
        <v>5510410001</v>
      </c>
    </row>
    <row r="581" spans="1:67" s="149" customFormat="1" ht="23.25" customHeight="1">
      <c r="A581" s="136"/>
      <c r="B581" s="166" t="s">
        <v>289</v>
      </c>
      <c r="C581" s="164"/>
      <c r="D581" s="164"/>
      <c r="E581" s="164"/>
      <c r="F581" s="164"/>
      <c r="G581" s="167"/>
      <c r="H581" s="155"/>
      <c r="I581" s="155"/>
      <c r="J581" s="141"/>
      <c r="K581" s="156"/>
      <c r="L581" s="155">
        <f>SUM(L539:L579)</f>
        <v>27790498.602857143</v>
      </c>
      <c r="M581" s="163"/>
      <c r="N581" s="156">
        <f>1.12*L581</f>
        <v>31125358.435200002</v>
      </c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143"/>
      <c r="AP581" s="137"/>
      <c r="AQ581" s="137"/>
      <c r="AR581" s="143"/>
      <c r="AS581" s="143"/>
      <c r="AT581" s="143"/>
      <c r="AU581" s="143"/>
      <c r="AV581" s="143"/>
      <c r="AW581" s="143"/>
      <c r="AX581" s="146"/>
      <c r="AY581" s="139"/>
      <c r="AZ581" s="147"/>
      <c r="BA581" s="143"/>
      <c r="BB581" s="148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40"/>
      <c r="BN581" s="136"/>
      <c r="BO581" s="4"/>
    </row>
    <row r="582" spans="1:66" ht="76.5">
      <c r="A582" s="18">
        <v>541</v>
      </c>
      <c r="B582" s="102" t="s">
        <v>577</v>
      </c>
      <c r="C582" s="16" t="s">
        <v>156</v>
      </c>
      <c r="D582" s="16" t="s">
        <v>1262</v>
      </c>
      <c r="E582" s="16" t="s">
        <v>1062</v>
      </c>
      <c r="F582" s="16" t="s">
        <v>220</v>
      </c>
      <c r="G582" s="17" t="s">
        <v>1973</v>
      </c>
      <c r="H582" s="12" t="s">
        <v>1642</v>
      </c>
      <c r="I582" s="12">
        <v>832000</v>
      </c>
      <c r="J582" s="34">
        <v>7.2</v>
      </c>
      <c r="K582" s="35" t="s">
        <v>2278</v>
      </c>
      <c r="L582" s="144">
        <f t="shared" si="41"/>
        <v>5990400</v>
      </c>
      <c r="M582" s="103"/>
      <c r="N582" s="144">
        <f aca="true" t="shared" si="42" ref="N582:N626">L582*1.12</f>
        <v>6709248.000000001</v>
      </c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6">
        <v>832000</v>
      </c>
      <c r="AQ582" s="57">
        <f t="shared" si="38"/>
        <v>6705920</v>
      </c>
      <c r="AR582" s="103"/>
      <c r="AS582" s="103"/>
      <c r="AT582" s="103"/>
      <c r="AU582" s="103"/>
      <c r="AV582" s="103"/>
      <c r="AW582" s="103"/>
      <c r="AX582" s="24" t="s">
        <v>738</v>
      </c>
      <c r="AY582" s="17" t="s">
        <v>278</v>
      </c>
      <c r="AZ582" s="10" t="s">
        <v>2047</v>
      </c>
      <c r="BA582" s="103"/>
      <c r="BB582" s="104">
        <v>100</v>
      </c>
      <c r="BC582" s="16" t="s">
        <v>1811</v>
      </c>
      <c r="BD582" s="16" t="s">
        <v>932</v>
      </c>
      <c r="BE582" s="16"/>
      <c r="BF582" s="16" t="s">
        <v>445</v>
      </c>
      <c r="BG582" s="16" t="s">
        <v>445</v>
      </c>
      <c r="BH582" s="16" t="s">
        <v>446</v>
      </c>
      <c r="BI582" s="16" t="s">
        <v>1568</v>
      </c>
      <c r="BJ582" s="16" t="s">
        <v>1457</v>
      </c>
      <c r="BK582" s="16">
        <v>100</v>
      </c>
      <c r="BL582" s="16" t="s">
        <v>1557</v>
      </c>
      <c r="BM582" s="12">
        <v>215125</v>
      </c>
      <c r="BN582" s="18">
        <v>5510410001</v>
      </c>
    </row>
    <row r="583" spans="1:66" ht="63.75">
      <c r="A583" s="18">
        <v>542</v>
      </c>
      <c r="B583" s="102" t="s">
        <v>577</v>
      </c>
      <c r="C583" s="16" t="s">
        <v>2049</v>
      </c>
      <c r="D583" s="16" t="s">
        <v>2048</v>
      </c>
      <c r="E583" s="16" t="s">
        <v>1062</v>
      </c>
      <c r="F583" s="16" t="s">
        <v>220</v>
      </c>
      <c r="G583" s="17" t="s">
        <v>1973</v>
      </c>
      <c r="H583" s="12" t="s">
        <v>2151</v>
      </c>
      <c r="I583" s="12">
        <v>135168</v>
      </c>
      <c r="J583" s="25">
        <f>K583/1.12</f>
        <v>1553.3035714285713</v>
      </c>
      <c r="K583" s="20">
        <v>1739.7</v>
      </c>
      <c r="L583" s="140">
        <f t="shared" si="41"/>
        <v>209956937.14285713</v>
      </c>
      <c r="M583" s="103"/>
      <c r="N583" s="144">
        <f t="shared" si="42"/>
        <v>235151769.60000002</v>
      </c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6">
        <v>135168</v>
      </c>
      <c r="AQ583" s="23">
        <f t="shared" si="38"/>
        <v>235151769.6</v>
      </c>
      <c r="AR583" s="103"/>
      <c r="AS583" s="103"/>
      <c r="AT583" s="103"/>
      <c r="AU583" s="103"/>
      <c r="AV583" s="103"/>
      <c r="AW583" s="103"/>
      <c r="AX583" s="24" t="s">
        <v>738</v>
      </c>
      <c r="AY583" s="17" t="s">
        <v>278</v>
      </c>
      <c r="AZ583" s="10" t="s">
        <v>2047</v>
      </c>
      <c r="BA583" s="103"/>
      <c r="BB583" s="104">
        <v>100</v>
      </c>
      <c r="BC583" s="16" t="s">
        <v>1809</v>
      </c>
      <c r="BD583" s="16" t="s">
        <v>932</v>
      </c>
      <c r="BE583" s="16"/>
      <c r="BF583" s="16" t="s">
        <v>445</v>
      </c>
      <c r="BG583" s="16" t="s">
        <v>445</v>
      </c>
      <c r="BH583" s="16" t="s">
        <v>446</v>
      </c>
      <c r="BI583" s="16" t="s">
        <v>1568</v>
      </c>
      <c r="BJ583" s="16" t="s">
        <v>1457</v>
      </c>
      <c r="BK583" s="16">
        <v>100</v>
      </c>
      <c r="BL583" s="16" t="s">
        <v>1557</v>
      </c>
      <c r="BM583" s="12">
        <v>238141</v>
      </c>
      <c r="BN583" s="18">
        <v>5510410001</v>
      </c>
    </row>
    <row r="584" spans="1:66" ht="63.75">
      <c r="A584" s="18">
        <v>543</v>
      </c>
      <c r="B584" s="102" t="s">
        <v>578</v>
      </c>
      <c r="C584" s="16" t="s">
        <v>1263</v>
      </c>
      <c r="D584" s="16" t="s">
        <v>1263</v>
      </c>
      <c r="E584" s="16" t="s">
        <v>1062</v>
      </c>
      <c r="F584" s="16" t="s">
        <v>220</v>
      </c>
      <c r="G584" s="17" t="s">
        <v>1973</v>
      </c>
      <c r="H584" s="12" t="s">
        <v>1456</v>
      </c>
      <c r="I584" s="12">
        <v>135168</v>
      </c>
      <c r="J584" s="19">
        <v>124.28</v>
      </c>
      <c r="K584" s="20">
        <f>J584*1.12</f>
        <v>139.1936</v>
      </c>
      <c r="L584" s="140">
        <f t="shared" si="41"/>
        <v>16798679.04</v>
      </c>
      <c r="M584" s="103"/>
      <c r="N584" s="144">
        <f t="shared" si="42"/>
        <v>18814520.524800003</v>
      </c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6">
        <v>135168</v>
      </c>
      <c r="AQ584" s="23">
        <f t="shared" si="38"/>
        <v>18814520.5248</v>
      </c>
      <c r="AR584" s="103"/>
      <c r="AS584" s="103"/>
      <c r="AT584" s="103"/>
      <c r="AU584" s="103"/>
      <c r="AV584" s="103"/>
      <c r="AW584" s="103"/>
      <c r="AX584" s="24" t="s">
        <v>738</v>
      </c>
      <c r="AY584" s="17" t="s">
        <v>278</v>
      </c>
      <c r="AZ584" s="10" t="s">
        <v>2047</v>
      </c>
      <c r="BA584" s="103"/>
      <c r="BB584" s="104">
        <v>100</v>
      </c>
      <c r="BC584" s="16" t="s">
        <v>1809</v>
      </c>
      <c r="BD584" s="16" t="s">
        <v>932</v>
      </c>
      <c r="BE584" s="16"/>
      <c r="BF584" s="16" t="s">
        <v>445</v>
      </c>
      <c r="BG584" s="16" t="s">
        <v>445</v>
      </c>
      <c r="BH584" s="16" t="s">
        <v>446</v>
      </c>
      <c r="BI584" s="16" t="s">
        <v>1568</v>
      </c>
      <c r="BJ584" s="16" t="s">
        <v>1457</v>
      </c>
      <c r="BK584" s="16">
        <v>100</v>
      </c>
      <c r="BL584" s="16" t="s">
        <v>1557</v>
      </c>
      <c r="BM584" s="12">
        <v>238141</v>
      </c>
      <c r="BN584" s="18">
        <v>5510410001</v>
      </c>
    </row>
    <row r="585" spans="1:66" ht="63.75">
      <c r="A585" s="18">
        <v>544</v>
      </c>
      <c r="B585" s="102" t="s">
        <v>579</v>
      </c>
      <c r="C585" s="16" t="s">
        <v>1264</v>
      </c>
      <c r="D585" s="16" t="s">
        <v>1264</v>
      </c>
      <c r="E585" s="16" t="s">
        <v>1062</v>
      </c>
      <c r="F585" s="16" t="s">
        <v>220</v>
      </c>
      <c r="G585" s="17" t="s">
        <v>1973</v>
      </c>
      <c r="H585" s="12" t="s">
        <v>1671</v>
      </c>
      <c r="I585" s="12">
        <v>189235</v>
      </c>
      <c r="J585" s="19">
        <v>109.22</v>
      </c>
      <c r="K585" s="20">
        <f>J585*1.12</f>
        <v>122.3264</v>
      </c>
      <c r="L585" s="140">
        <f t="shared" si="41"/>
        <v>20668246.7</v>
      </c>
      <c r="M585" s="103"/>
      <c r="N585" s="144">
        <f t="shared" si="42"/>
        <v>23148436.304</v>
      </c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6">
        <v>189235</v>
      </c>
      <c r="AQ585" s="23">
        <f t="shared" si="38"/>
        <v>23148436.304</v>
      </c>
      <c r="AR585" s="103"/>
      <c r="AS585" s="103"/>
      <c r="AT585" s="103"/>
      <c r="AU585" s="103"/>
      <c r="AV585" s="103"/>
      <c r="AW585" s="103"/>
      <c r="AX585" s="24" t="s">
        <v>738</v>
      </c>
      <c r="AY585" s="17" t="s">
        <v>278</v>
      </c>
      <c r="AZ585" s="10" t="s">
        <v>2047</v>
      </c>
      <c r="BA585" s="103"/>
      <c r="BB585" s="104">
        <v>100</v>
      </c>
      <c r="BC585" s="16" t="s">
        <v>1809</v>
      </c>
      <c r="BD585" s="16" t="s">
        <v>932</v>
      </c>
      <c r="BE585" s="103"/>
      <c r="BF585" s="16" t="s">
        <v>445</v>
      </c>
      <c r="BG585" s="16" t="s">
        <v>445</v>
      </c>
      <c r="BH585" s="16" t="s">
        <v>446</v>
      </c>
      <c r="BI585" s="16" t="s">
        <v>1568</v>
      </c>
      <c r="BJ585" s="16" t="s">
        <v>1457</v>
      </c>
      <c r="BK585" s="16">
        <v>100</v>
      </c>
      <c r="BL585" s="16" t="s">
        <v>1557</v>
      </c>
      <c r="BM585" s="12">
        <v>16992</v>
      </c>
      <c r="BN585" s="18">
        <v>5510410001</v>
      </c>
    </row>
    <row r="586" spans="1:66" ht="124.5" customHeight="1">
      <c r="A586" s="18">
        <v>545</v>
      </c>
      <c r="B586" s="102" t="s">
        <v>580</v>
      </c>
      <c r="C586" s="16" t="s">
        <v>1265</v>
      </c>
      <c r="D586" s="16" t="s">
        <v>1265</v>
      </c>
      <c r="E586" s="16" t="s">
        <v>836</v>
      </c>
      <c r="F586" s="16" t="s">
        <v>221</v>
      </c>
      <c r="G586" s="17" t="s">
        <v>1974</v>
      </c>
      <c r="H586" s="12" t="s">
        <v>1671</v>
      </c>
      <c r="I586" s="12">
        <v>230</v>
      </c>
      <c r="J586" s="19">
        <v>10000</v>
      </c>
      <c r="K586" s="20">
        <v>10000</v>
      </c>
      <c r="L586" s="140">
        <f t="shared" si="41"/>
        <v>2300000</v>
      </c>
      <c r="M586" s="103"/>
      <c r="N586" s="144">
        <f t="shared" si="42"/>
        <v>2576000.0000000005</v>
      </c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6">
        <v>230</v>
      </c>
      <c r="AQ586" s="16">
        <f t="shared" si="38"/>
        <v>2300000</v>
      </c>
      <c r="AR586" s="103"/>
      <c r="AS586" s="103"/>
      <c r="AT586" s="103"/>
      <c r="AU586" s="103"/>
      <c r="AV586" s="103"/>
      <c r="AW586" s="103"/>
      <c r="AX586" s="24" t="s">
        <v>739</v>
      </c>
      <c r="AY586" s="17" t="s">
        <v>278</v>
      </c>
      <c r="AZ586" s="10" t="s">
        <v>2047</v>
      </c>
      <c r="BA586" s="103"/>
      <c r="BB586" s="104">
        <v>30</v>
      </c>
      <c r="BC586" s="16" t="s">
        <v>1809</v>
      </c>
      <c r="BD586" s="16" t="s">
        <v>1445</v>
      </c>
      <c r="BE586" s="103"/>
      <c r="BF586" s="16" t="s">
        <v>445</v>
      </c>
      <c r="BG586" s="16" t="s">
        <v>445</v>
      </c>
      <c r="BH586" s="16" t="s">
        <v>446</v>
      </c>
      <c r="BI586" s="16" t="s">
        <v>1568</v>
      </c>
      <c r="BJ586" s="16" t="s">
        <v>1457</v>
      </c>
      <c r="BK586" s="16">
        <v>100</v>
      </c>
      <c r="BL586" s="16" t="s">
        <v>1557</v>
      </c>
      <c r="BM586" s="12">
        <v>16992</v>
      </c>
      <c r="BN586" s="18">
        <v>5510410001</v>
      </c>
    </row>
    <row r="587" spans="1:66" ht="63.75">
      <c r="A587" s="18">
        <v>546</v>
      </c>
      <c r="B587" s="102" t="s">
        <v>581</v>
      </c>
      <c r="C587" s="16" t="s">
        <v>1266</v>
      </c>
      <c r="D587" s="16" t="s">
        <v>1266</v>
      </c>
      <c r="E587" s="16" t="s">
        <v>837</v>
      </c>
      <c r="F587" s="16" t="s">
        <v>222</v>
      </c>
      <c r="G587" s="17" t="s">
        <v>1973</v>
      </c>
      <c r="H587" s="12" t="s">
        <v>1781</v>
      </c>
      <c r="I587" s="12">
        <v>187</v>
      </c>
      <c r="J587" s="19">
        <f aca="true" t="shared" si="43" ref="J587:J593">K587/1.12</f>
        <v>587.5</v>
      </c>
      <c r="K587" s="20">
        <v>658</v>
      </c>
      <c r="L587" s="140">
        <f t="shared" si="41"/>
        <v>109862.5</v>
      </c>
      <c r="M587" s="103"/>
      <c r="N587" s="144">
        <f t="shared" si="42"/>
        <v>123046.00000000001</v>
      </c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6">
        <v>187</v>
      </c>
      <c r="AQ587" s="16">
        <v>123046</v>
      </c>
      <c r="AR587" s="103"/>
      <c r="AS587" s="103"/>
      <c r="AT587" s="103"/>
      <c r="AU587" s="103"/>
      <c r="AV587" s="103"/>
      <c r="AW587" s="103"/>
      <c r="AX587" s="24" t="s">
        <v>467</v>
      </c>
      <c r="AY587" s="17" t="s">
        <v>278</v>
      </c>
      <c r="AZ587" s="10" t="s">
        <v>2047</v>
      </c>
      <c r="BA587" s="103"/>
      <c r="BB587" s="104">
        <v>0</v>
      </c>
      <c r="BC587" s="16" t="s">
        <v>1809</v>
      </c>
      <c r="BD587" s="16" t="s">
        <v>1445</v>
      </c>
      <c r="BE587" s="103"/>
      <c r="BF587" s="16" t="s">
        <v>445</v>
      </c>
      <c r="BG587" s="16" t="s">
        <v>445</v>
      </c>
      <c r="BH587" s="16" t="s">
        <v>446</v>
      </c>
      <c r="BI587" s="16" t="s">
        <v>1568</v>
      </c>
      <c r="BJ587" s="16" t="s">
        <v>1457</v>
      </c>
      <c r="BK587" s="16">
        <v>100</v>
      </c>
      <c r="BL587" s="16"/>
      <c r="BM587" s="12">
        <v>740360</v>
      </c>
      <c r="BN587" s="18">
        <v>5510410001</v>
      </c>
    </row>
    <row r="588" spans="1:66" ht="136.5" customHeight="1">
      <c r="A588" s="18">
        <v>547</v>
      </c>
      <c r="B588" s="102" t="s">
        <v>581</v>
      </c>
      <c r="C588" s="16" t="s">
        <v>1267</v>
      </c>
      <c r="D588" s="16" t="s">
        <v>1267</v>
      </c>
      <c r="E588" s="16" t="s">
        <v>837</v>
      </c>
      <c r="F588" s="16" t="s">
        <v>222</v>
      </c>
      <c r="G588" s="17" t="s">
        <v>1973</v>
      </c>
      <c r="H588" s="12" t="s">
        <v>1781</v>
      </c>
      <c r="I588" s="12">
        <v>541</v>
      </c>
      <c r="J588" s="19">
        <f t="shared" si="43"/>
        <v>720.8928571428571</v>
      </c>
      <c r="K588" s="20">
        <v>807.4</v>
      </c>
      <c r="L588" s="144">
        <f t="shared" si="41"/>
        <v>390003.0357142857</v>
      </c>
      <c r="M588" s="103"/>
      <c r="N588" s="144">
        <f t="shared" si="42"/>
        <v>436803.4</v>
      </c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6">
        <v>541</v>
      </c>
      <c r="AQ588" s="23">
        <v>436803.4</v>
      </c>
      <c r="AR588" s="103"/>
      <c r="AS588" s="103"/>
      <c r="AT588" s="103"/>
      <c r="AU588" s="103"/>
      <c r="AV588" s="103"/>
      <c r="AW588" s="103"/>
      <c r="AX588" s="24" t="s">
        <v>2105</v>
      </c>
      <c r="AY588" s="17" t="s">
        <v>737</v>
      </c>
      <c r="AZ588" s="10" t="s">
        <v>2047</v>
      </c>
      <c r="BA588" s="103"/>
      <c r="BB588" s="104">
        <v>0</v>
      </c>
      <c r="BC588" s="16" t="s">
        <v>1809</v>
      </c>
      <c r="BD588" s="16" t="s">
        <v>1445</v>
      </c>
      <c r="BE588" s="103"/>
      <c r="BF588" s="16" t="s">
        <v>445</v>
      </c>
      <c r="BG588" s="16" t="s">
        <v>445</v>
      </c>
      <c r="BH588" s="16" t="s">
        <v>446</v>
      </c>
      <c r="BI588" s="16" t="s">
        <v>1568</v>
      </c>
      <c r="BJ588" s="16" t="s">
        <v>1457</v>
      </c>
      <c r="BK588" s="16">
        <v>100</v>
      </c>
      <c r="BL588" s="16"/>
      <c r="BM588" s="12">
        <v>740360</v>
      </c>
      <c r="BN588" s="18">
        <v>5510410001</v>
      </c>
    </row>
    <row r="589" spans="1:66" ht="63.75">
      <c r="A589" s="18">
        <v>548</v>
      </c>
      <c r="B589" s="102" t="s">
        <v>582</v>
      </c>
      <c r="C589" s="16" t="s">
        <v>1268</v>
      </c>
      <c r="D589" s="28" t="s">
        <v>1268</v>
      </c>
      <c r="E589" s="28" t="s">
        <v>838</v>
      </c>
      <c r="F589" s="28" t="s">
        <v>223</v>
      </c>
      <c r="G589" s="30" t="s">
        <v>1973</v>
      </c>
      <c r="H589" s="31" t="s">
        <v>1975</v>
      </c>
      <c r="I589" s="31"/>
      <c r="J589" s="19">
        <f t="shared" si="43"/>
        <v>0</v>
      </c>
      <c r="K589" s="33"/>
      <c r="L589" s="155">
        <v>66000</v>
      </c>
      <c r="M589" s="98"/>
      <c r="N589" s="144">
        <f t="shared" si="42"/>
        <v>73920</v>
      </c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6"/>
      <c r="AQ589" s="16">
        <v>73720</v>
      </c>
      <c r="AR589" s="103"/>
      <c r="AS589" s="103"/>
      <c r="AT589" s="103"/>
      <c r="AU589" s="103"/>
      <c r="AV589" s="103"/>
      <c r="AW589" s="103"/>
      <c r="AX589" s="24" t="s">
        <v>738</v>
      </c>
      <c r="AY589" s="17" t="s">
        <v>278</v>
      </c>
      <c r="AZ589" s="10" t="s">
        <v>2047</v>
      </c>
      <c r="BA589" s="103"/>
      <c r="BB589" s="104">
        <v>0</v>
      </c>
      <c r="BC589" s="16" t="s">
        <v>1812</v>
      </c>
      <c r="BD589" s="16" t="s">
        <v>637</v>
      </c>
      <c r="BE589" s="103"/>
      <c r="BF589" s="16" t="s">
        <v>445</v>
      </c>
      <c r="BG589" s="16" t="s">
        <v>445</v>
      </c>
      <c r="BH589" s="16" t="s">
        <v>446</v>
      </c>
      <c r="BI589" s="16" t="s">
        <v>1568</v>
      </c>
      <c r="BJ589" s="16" t="s">
        <v>1457</v>
      </c>
      <c r="BK589" s="16">
        <v>100</v>
      </c>
      <c r="BL589" s="16"/>
      <c r="BM589" s="12">
        <v>5114491</v>
      </c>
      <c r="BN589" s="18">
        <v>5510410001</v>
      </c>
    </row>
    <row r="590" spans="1:66" ht="67.5" customHeight="1">
      <c r="A590" s="18">
        <v>549</v>
      </c>
      <c r="B590" s="102" t="s">
        <v>583</v>
      </c>
      <c r="C590" s="16" t="s">
        <v>1269</v>
      </c>
      <c r="D590" s="16" t="s">
        <v>1269</v>
      </c>
      <c r="E590" s="16" t="s">
        <v>600</v>
      </c>
      <c r="F590" s="16" t="s">
        <v>2034</v>
      </c>
      <c r="G590" s="17" t="s">
        <v>1974</v>
      </c>
      <c r="H590" s="31" t="s">
        <v>1975</v>
      </c>
      <c r="I590" s="12"/>
      <c r="J590" s="19">
        <f t="shared" si="43"/>
        <v>0</v>
      </c>
      <c r="K590" s="20"/>
      <c r="L590" s="140">
        <v>1523000</v>
      </c>
      <c r="M590" s="103"/>
      <c r="N590" s="144">
        <f t="shared" si="42"/>
        <v>1705760.0000000002</v>
      </c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6"/>
      <c r="AQ590" s="16">
        <v>1705760</v>
      </c>
      <c r="AR590" s="103"/>
      <c r="AS590" s="103"/>
      <c r="AT590" s="103"/>
      <c r="AU590" s="103"/>
      <c r="AV590" s="103"/>
      <c r="AW590" s="103"/>
      <c r="AX590" s="24" t="s">
        <v>740</v>
      </c>
      <c r="AY590" s="17" t="s">
        <v>741</v>
      </c>
      <c r="AZ590" s="10" t="s">
        <v>2047</v>
      </c>
      <c r="BA590" s="103"/>
      <c r="BB590" s="104">
        <v>30</v>
      </c>
      <c r="BC590" s="16" t="s">
        <v>1809</v>
      </c>
      <c r="BD590" s="16" t="s">
        <v>933</v>
      </c>
      <c r="BE590" s="103"/>
      <c r="BF590" s="16" t="s">
        <v>445</v>
      </c>
      <c r="BG590" s="16" t="s">
        <v>445</v>
      </c>
      <c r="BH590" s="16" t="s">
        <v>446</v>
      </c>
      <c r="BI590" s="16" t="s">
        <v>1568</v>
      </c>
      <c r="BJ590" s="16" t="s">
        <v>1457</v>
      </c>
      <c r="BK590" s="16">
        <v>100</v>
      </c>
      <c r="BL590" s="16"/>
      <c r="BM590" s="12">
        <v>5114491</v>
      </c>
      <c r="BN590" s="18">
        <v>5510410001</v>
      </c>
    </row>
    <row r="591" spans="1:66" ht="89.25">
      <c r="A591" s="18">
        <v>550</v>
      </c>
      <c r="B591" s="102" t="s">
        <v>584</v>
      </c>
      <c r="C591" s="16" t="s">
        <v>1270</v>
      </c>
      <c r="D591" s="28" t="s">
        <v>1270</v>
      </c>
      <c r="E591" s="28" t="s">
        <v>2034</v>
      </c>
      <c r="F591" s="28" t="s">
        <v>2034</v>
      </c>
      <c r="G591" s="30" t="s">
        <v>1974</v>
      </c>
      <c r="H591" s="31" t="s">
        <v>1781</v>
      </c>
      <c r="I591" s="31">
        <v>2</v>
      </c>
      <c r="J591" s="19">
        <f t="shared" si="43"/>
        <v>624999.9999999999</v>
      </c>
      <c r="K591" s="27">
        <v>700000</v>
      </c>
      <c r="L591" s="155">
        <v>784000</v>
      </c>
      <c r="M591" s="98"/>
      <c r="N591" s="144">
        <f t="shared" si="42"/>
        <v>878080.0000000001</v>
      </c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6">
        <v>1</v>
      </c>
      <c r="AQ591" s="16">
        <v>784000</v>
      </c>
      <c r="AR591" s="103"/>
      <c r="AS591" s="103"/>
      <c r="AT591" s="103"/>
      <c r="AU591" s="103"/>
      <c r="AV591" s="103"/>
      <c r="AW591" s="103"/>
      <c r="AX591" s="24" t="s">
        <v>742</v>
      </c>
      <c r="AY591" s="17" t="s">
        <v>743</v>
      </c>
      <c r="AZ591" s="10" t="s">
        <v>2047</v>
      </c>
      <c r="BA591" s="103"/>
      <c r="BB591" s="104">
        <v>30</v>
      </c>
      <c r="BC591" s="16" t="s">
        <v>1809</v>
      </c>
      <c r="BD591" s="16" t="s">
        <v>934</v>
      </c>
      <c r="BE591" s="103"/>
      <c r="BF591" s="16" t="s">
        <v>445</v>
      </c>
      <c r="BG591" s="16" t="s">
        <v>445</v>
      </c>
      <c r="BH591" s="16" t="s">
        <v>446</v>
      </c>
      <c r="BI591" s="16" t="s">
        <v>1568</v>
      </c>
      <c r="BJ591" s="16" t="s">
        <v>1457</v>
      </c>
      <c r="BK591" s="16">
        <v>100</v>
      </c>
      <c r="BL591" s="16"/>
      <c r="BM591" s="12">
        <v>5114491</v>
      </c>
      <c r="BN591" s="18">
        <v>5510410001</v>
      </c>
    </row>
    <row r="592" spans="1:66" ht="87.75" customHeight="1">
      <c r="A592" s="18">
        <v>551</v>
      </c>
      <c r="B592" s="102" t="s">
        <v>585</v>
      </c>
      <c r="C592" s="16" t="s">
        <v>1271</v>
      </c>
      <c r="D592" s="16" t="s">
        <v>1271</v>
      </c>
      <c r="E592" s="16" t="s">
        <v>839</v>
      </c>
      <c r="F592" s="16" t="s">
        <v>224</v>
      </c>
      <c r="G592" s="17" t="s">
        <v>1974</v>
      </c>
      <c r="H592" s="31" t="s">
        <v>1975</v>
      </c>
      <c r="I592" s="12"/>
      <c r="J592" s="19">
        <f t="shared" si="43"/>
        <v>981249.9999999999</v>
      </c>
      <c r="K592" s="15">
        <v>1099000</v>
      </c>
      <c r="L592" s="140">
        <v>1230880</v>
      </c>
      <c r="M592" s="103"/>
      <c r="N592" s="144">
        <f t="shared" si="42"/>
        <v>1378585.6</v>
      </c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6"/>
      <c r="AQ592" s="16">
        <v>1230880</v>
      </c>
      <c r="AR592" s="103"/>
      <c r="AS592" s="103"/>
      <c r="AT592" s="103"/>
      <c r="AU592" s="103"/>
      <c r="AV592" s="103"/>
      <c r="AW592" s="103"/>
      <c r="AX592" s="24" t="s">
        <v>1839</v>
      </c>
      <c r="AY592" s="17" t="s">
        <v>278</v>
      </c>
      <c r="AZ592" s="10" t="s">
        <v>2047</v>
      </c>
      <c r="BA592" s="103"/>
      <c r="BB592" s="104">
        <v>30</v>
      </c>
      <c r="BC592" s="16" t="s">
        <v>1809</v>
      </c>
      <c r="BD592" s="16" t="s">
        <v>935</v>
      </c>
      <c r="BE592" s="103"/>
      <c r="BF592" s="16" t="s">
        <v>445</v>
      </c>
      <c r="BG592" s="16" t="s">
        <v>445</v>
      </c>
      <c r="BH592" s="16" t="s">
        <v>446</v>
      </c>
      <c r="BI592" s="16" t="s">
        <v>1568</v>
      </c>
      <c r="BJ592" s="16" t="s">
        <v>1457</v>
      </c>
      <c r="BK592" s="16">
        <v>100</v>
      </c>
      <c r="BL592" s="16"/>
      <c r="BM592" s="12">
        <v>5114491</v>
      </c>
      <c r="BN592" s="18">
        <v>5510410001</v>
      </c>
    </row>
    <row r="593" spans="1:66" ht="83.25" customHeight="1">
      <c r="A593" s="18">
        <v>552</v>
      </c>
      <c r="B593" s="102" t="s">
        <v>584</v>
      </c>
      <c r="C593" s="16" t="s">
        <v>157</v>
      </c>
      <c r="D593" s="16" t="s">
        <v>1272</v>
      </c>
      <c r="E593" s="16" t="s">
        <v>840</v>
      </c>
      <c r="F593" s="16" t="s">
        <v>225</v>
      </c>
      <c r="G593" s="17" t="s">
        <v>1974</v>
      </c>
      <c r="H593" s="31" t="s">
        <v>1781</v>
      </c>
      <c r="I593" s="12">
        <v>16</v>
      </c>
      <c r="J593" s="19">
        <f t="shared" si="43"/>
        <v>3459.8214285714284</v>
      </c>
      <c r="K593" s="15">
        <v>3875</v>
      </c>
      <c r="L593" s="144">
        <f>I593*J593</f>
        <v>55357.142857142855</v>
      </c>
      <c r="M593" s="103"/>
      <c r="N593" s="144">
        <f t="shared" si="42"/>
        <v>62000</v>
      </c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6">
        <v>16</v>
      </c>
      <c r="AQ593" s="16">
        <v>62000</v>
      </c>
      <c r="AR593" s="103"/>
      <c r="AS593" s="103"/>
      <c r="AT593" s="103"/>
      <c r="AU593" s="103"/>
      <c r="AV593" s="103"/>
      <c r="AW593" s="103"/>
      <c r="AX593" s="24" t="s">
        <v>1839</v>
      </c>
      <c r="AY593" s="17" t="s">
        <v>278</v>
      </c>
      <c r="AZ593" s="10" t="s">
        <v>2047</v>
      </c>
      <c r="BA593" s="103"/>
      <c r="BB593" s="104">
        <v>30</v>
      </c>
      <c r="BC593" s="16" t="s">
        <v>1809</v>
      </c>
      <c r="BD593" s="16" t="s">
        <v>935</v>
      </c>
      <c r="BE593" s="103"/>
      <c r="BF593" s="16" t="s">
        <v>445</v>
      </c>
      <c r="BG593" s="16" t="s">
        <v>445</v>
      </c>
      <c r="BH593" s="16" t="s">
        <v>446</v>
      </c>
      <c r="BI593" s="16" t="s">
        <v>1568</v>
      </c>
      <c r="BJ593" s="16" t="s">
        <v>1457</v>
      </c>
      <c r="BK593" s="16">
        <v>100</v>
      </c>
      <c r="BL593" s="16"/>
      <c r="BM593" s="12">
        <v>5114491</v>
      </c>
      <c r="BN593" s="18">
        <v>5510410001</v>
      </c>
    </row>
    <row r="594" spans="1:66" ht="89.25">
      <c r="A594" s="18">
        <v>553</v>
      </c>
      <c r="B594" s="102" t="s">
        <v>586</v>
      </c>
      <c r="C594" s="16" t="s">
        <v>158</v>
      </c>
      <c r="D594" s="16" t="s">
        <v>271</v>
      </c>
      <c r="E594" s="16" t="s">
        <v>841</v>
      </c>
      <c r="F594" s="16" t="s">
        <v>226</v>
      </c>
      <c r="G594" s="17" t="s">
        <v>1973</v>
      </c>
      <c r="H594" s="12" t="s">
        <v>1672</v>
      </c>
      <c r="I594" s="12">
        <v>51556</v>
      </c>
      <c r="J594" s="19">
        <v>186.21</v>
      </c>
      <c r="K594" s="20">
        <f>J594*1.12</f>
        <v>208.55520000000004</v>
      </c>
      <c r="L594" s="144">
        <f>I594*J594</f>
        <v>9600242.76</v>
      </c>
      <c r="M594" s="103"/>
      <c r="N594" s="144">
        <f t="shared" si="42"/>
        <v>10752271.8912</v>
      </c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6">
        <v>51556</v>
      </c>
      <c r="AQ594" s="23">
        <f>AP594*K594</f>
        <v>10752271.891200002</v>
      </c>
      <c r="AR594" s="103"/>
      <c r="AS594" s="103"/>
      <c r="AT594" s="103"/>
      <c r="AU594" s="103"/>
      <c r="AV594" s="103"/>
      <c r="AW594" s="103"/>
      <c r="AX594" s="24" t="s">
        <v>738</v>
      </c>
      <c r="AY594" s="17" t="s">
        <v>278</v>
      </c>
      <c r="AZ594" s="10" t="s">
        <v>2047</v>
      </c>
      <c r="BA594" s="103"/>
      <c r="BB594" s="104">
        <v>0</v>
      </c>
      <c r="BC594" s="16" t="s">
        <v>1813</v>
      </c>
      <c r="BD594" s="16" t="s">
        <v>936</v>
      </c>
      <c r="BE594" s="103"/>
      <c r="BF594" s="16" t="s">
        <v>445</v>
      </c>
      <c r="BG594" s="16" t="s">
        <v>445</v>
      </c>
      <c r="BH594" s="16" t="s">
        <v>446</v>
      </c>
      <c r="BI594" s="16" t="s">
        <v>1568</v>
      </c>
      <c r="BJ594" s="16" t="s">
        <v>1457</v>
      </c>
      <c r="BK594" s="16">
        <v>100</v>
      </c>
      <c r="BL594" s="16" t="s">
        <v>1557</v>
      </c>
      <c r="BM594" s="12">
        <v>11343</v>
      </c>
      <c r="BN594" s="18">
        <v>5510410001</v>
      </c>
    </row>
    <row r="595" spans="1:66" ht="76.5">
      <c r="A595" s="18">
        <v>554</v>
      </c>
      <c r="B595" s="102" t="s">
        <v>470</v>
      </c>
      <c r="C595" s="16" t="s">
        <v>1416</v>
      </c>
      <c r="D595" s="16" t="s">
        <v>272</v>
      </c>
      <c r="E595" s="16" t="s">
        <v>842</v>
      </c>
      <c r="F595" s="16" t="s">
        <v>2163</v>
      </c>
      <c r="G595" s="17" t="s">
        <v>1973</v>
      </c>
      <c r="H595" s="12" t="s">
        <v>1672</v>
      </c>
      <c r="I595" s="12">
        <v>28056</v>
      </c>
      <c r="J595" s="19">
        <v>132.46</v>
      </c>
      <c r="K595" s="20">
        <f>J595*1.12</f>
        <v>148.35520000000002</v>
      </c>
      <c r="L595" s="144">
        <f>I595*J595</f>
        <v>3716297.7600000002</v>
      </c>
      <c r="M595" s="103"/>
      <c r="N595" s="144">
        <f t="shared" si="42"/>
        <v>4162253.4912000005</v>
      </c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6">
        <v>28056</v>
      </c>
      <c r="AQ595" s="23">
        <f>AP595*K595</f>
        <v>4162253.4912000005</v>
      </c>
      <c r="AR595" s="103"/>
      <c r="AS595" s="103"/>
      <c r="AT595" s="103"/>
      <c r="AU595" s="103"/>
      <c r="AV595" s="103"/>
      <c r="AW595" s="103"/>
      <c r="AX595" s="24" t="s">
        <v>738</v>
      </c>
      <c r="AY595" s="17" t="s">
        <v>278</v>
      </c>
      <c r="AZ595" s="10" t="s">
        <v>2047</v>
      </c>
      <c r="BA595" s="103"/>
      <c r="BB595" s="104">
        <v>0</v>
      </c>
      <c r="BC595" s="16" t="s">
        <v>1813</v>
      </c>
      <c r="BD595" s="16" t="s">
        <v>937</v>
      </c>
      <c r="BE595" s="103"/>
      <c r="BF595" s="16" t="s">
        <v>445</v>
      </c>
      <c r="BG595" s="16" t="s">
        <v>445</v>
      </c>
      <c r="BH595" s="16" t="s">
        <v>446</v>
      </c>
      <c r="BI595" s="16" t="s">
        <v>1568</v>
      </c>
      <c r="BJ595" s="16" t="s">
        <v>1457</v>
      </c>
      <c r="BK595" s="16">
        <v>100</v>
      </c>
      <c r="BL595" s="16" t="s">
        <v>1557</v>
      </c>
      <c r="BM595" s="12">
        <v>11343</v>
      </c>
      <c r="BN595" s="18">
        <v>5510410001</v>
      </c>
    </row>
    <row r="596" spans="1:66" ht="63.75">
      <c r="A596" s="18">
        <v>555</v>
      </c>
      <c r="B596" s="102" t="s">
        <v>471</v>
      </c>
      <c r="C596" s="16" t="s">
        <v>1417</v>
      </c>
      <c r="D596" s="16" t="s">
        <v>273</v>
      </c>
      <c r="E596" s="16" t="s">
        <v>843</v>
      </c>
      <c r="F596" s="16" t="s">
        <v>2164</v>
      </c>
      <c r="G596" s="17" t="s">
        <v>1973</v>
      </c>
      <c r="H596" s="12" t="s">
        <v>1976</v>
      </c>
      <c r="I596" s="12">
        <v>1</v>
      </c>
      <c r="J596" s="19">
        <f aca="true" t="shared" si="44" ref="J596:J624">K596/1.12</f>
        <v>0</v>
      </c>
      <c r="K596" s="20"/>
      <c r="L596" s="140">
        <v>977000</v>
      </c>
      <c r="M596" s="103"/>
      <c r="N596" s="144">
        <f t="shared" si="42"/>
        <v>1094240</v>
      </c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6">
        <v>1</v>
      </c>
      <c r="AQ596" s="16">
        <v>1094240</v>
      </c>
      <c r="AR596" s="103"/>
      <c r="AS596" s="103"/>
      <c r="AT596" s="103"/>
      <c r="AU596" s="103"/>
      <c r="AV596" s="103"/>
      <c r="AW596" s="103"/>
      <c r="AX596" s="24" t="s">
        <v>738</v>
      </c>
      <c r="AY596" s="17" t="s">
        <v>278</v>
      </c>
      <c r="AZ596" s="10" t="s">
        <v>2047</v>
      </c>
      <c r="BA596" s="103"/>
      <c r="BB596" s="104">
        <v>0</v>
      </c>
      <c r="BC596" s="16" t="s">
        <v>1812</v>
      </c>
      <c r="BD596" s="16" t="s">
        <v>637</v>
      </c>
      <c r="BE596" s="103"/>
      <c r="BF596" s="16" t="s">
        <v>445</v>
      </c>
      <c r="BG596" s="16" t="s">
        <v>445</v>
      </c>
      <c r="BH596" s="16" t="s">
        <v>446</v>
      </c>
      <c r="BI596" s="16" t="s">
        <v>1568</v>
      </c>
      <c r="BJ596" s="16" t="s">
        <v>1457</v>
      </c>
      <c r="BK596" s="16">
        <v>100</v>
      </c>
      <c r="BL596" s="16" t="s">
        <v>1557</v>
      </c>
      <c r="BM596" s="12">
        <v>5114491</v>
      </c>
      <c r="BN596" s="18">
        <v>5510410001</v>
      </c>
    </row>
    <row r="597" spans="1:66" ht="63.75">
      <c r="A597" s="18">
        <v>556</v>
      </c>
      <c r="B597" s="102" t="s">
        <v>1659</v>
      </c>
      <c r="C597" s="16" t="s">
        <v>1418</v>
      </c>
      <c r="D597" s="16" t="s">
        <v>1444</v>
      </c>
      <c r="E597" s="16" t="s">
        <v>844</v>
      </c>
      <c r="F597" s="16" t="s">
        <v>2165</v>
      </c>
      <c r="G597" s="17" t="s">
        <v>1973</v>
      </c>
      <c r="H597" s="12" t="s">
        <v>1458</v>
      </c>
      <c r="I597" s="12">
        <v>360</v>
      </c>
      <c r="J597" s="25">
        <f t="shared" si="44"/>
        <v>3055.5357142857138</v>
      </c>
      <c r="K597" s="20">
        <v>3422.2</v>
      </c>
      <c r="L597" s="140">
        <v>1100000</v>
      </c>
      <c r="M597" s="103"/>
      <c r="N597" s="144">
        <f t="shared" si="42"/>
        <v>1232000.0000000002</v>
      </c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6">
        <v>360</v>
      </c>
      <c r="AQ597" s="16">
        <v>1232000</v>
      </c>
      <c r="AR597" s="103"/>
      <c r="AS597" s="103"/>
      <c r="AT597" s="103"/>
      <c r="AU597" s="103"/>
      <c r="AV597" s="103"/>
      <c r="AW597" s="103"/>
      <c r="AX597" s="24" t="s">
        <v>738</v>
      </c>
      <c r="AY597" s="17" t="s">
        <v>278</v>
      </c>
      <c r="AZ597" s="10" t="s">
        <v>2047</v>
      </c>
      <c r="BA597" s="103"/>
      <c r="BB597" s="104">
        <v>0</v>
      </c>
      <c r="BC597" s="16" t="s">
        <v>1814</v>
      </c>
      <c r="BD597" s="16" t="s">
        <v>1444</v>
      </c>
      <c r="BE597" s="103"/>
      <c r="BF597" s="16" t="s">
        <v>445</v>
      </c>
      <c r="BG597" s="16" t="s">
        <v>445</v>
      </c>
      <c r="BH597" s="16" t="s">
        <v>446</v>
      </c>
      <c r="BI597" s="16" t="s">
        <v>1568</v>
      </c>
      <c r="BJ597" s="16" t="s">
        <v>1457</v>
      </c>
      <c r="BK597" s="16">
        <v>100</v>
      </c>
      <c r="BL597" s="16" t="s">
        <v>1557</v>
      </c>
      <c r="BM597" s="12">
        <v>5114491</v>
      </c>
      <c r="BN597" s="18">
        <v>5510410001</v>
      </c>
    </row>
    <row r="598" spans="1:66" ht="76.5">
      <c r="A598" s="18">
        <v>557</v>
      </c>
      <c r="B598" s="102" t="s">
        <v>1660</v>
      </c>
      <c r="C598" s="16" t="s">
        <v>274</v>
      </c>
      <c r="D598" s="16" t="s">
        <v>274</v>
      </c>
      <c r="E598" s="16" t="s">
        <v>845</v>
      </c>
      <c r="F598" s="16" t="s">
        <v>2166</v>
      </c>
      <c r="G598" s="17" t="s">
        <v>1973</v>
      </c>
      <c r="H598" s="12" t="s">
        <v>1976</v>
      </c>
      <c r="I598" s="12">
        <v>36</v>
      </c>
      <c r="J598" s="19">
        <f t="shared" si="44"/>
        <v>0</v>
      </c>
      <c r="K598" s="20"/>
      <c r="L598" s="140">
        <v>2391964</v>
      </c>
      <c r="M598" s="103"/>
      <c r="N598" s="144">
        <f t="shared" si="42"/>
        <v>2678999.68</v>
      </c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6">
        <v>36</v>
      </c>
      <c r="AQ598" s="16">
        <v>2679000</v>
      </c>
      <c r="AR598" s="103"/>
      <c r="AS598" s="103"/>
      <c r="AT598" s="103"/>
      <c r="AU598" s="103"/>
      <c r="AV598" s="103"/>
      <c r="AW598" s="103"/>
      <c r="AX598" s="24" t="s">
        <v>739</v>
      </c>
      <c r="AY598" s="17" t="s">
        <v>278</v>
      </c>
      <c r="AZ598" s="10" t="s">
        <v>2047</v>
      </c>
      <c r="BA598" s="103"/>
      <c r="BB598" s="104">
        <v>0</v>
      </c>
      <c r="BC598" s="16" t="s">
        <v>1815</v>
      </c>
      <c r="BD598" s="16" t="s">
        <v>938</v>
      </c>
      <c r="BE598" s="103"/>
      <c r="BF598" s="16" t="s">
        <v>445</v>
      </c>
      <c r="BG598" s="16" t="s">
        <v>445</v>
      </c>
      <c r="BH598" s="16" t="s">
        <v>446</v>
      </c>
      <c r="BI598" s="16"/>
      <c r="BJ598" s="16" t="s">
        <v>1457</v>
      </c>
      <c r="BK598" s="16">
        <v>100</v>
      </c>
      <c r="BL598" s="16" t="s">
        <v>1557</v>
      </c>
      <c r="BM598" s="12">
        <v>5114491</v>
      </c>
      <c r="BN598" s="18">
        <v>5510410001</v>
      </c>
    </row>
    <row r="599" spans="1:66" ht="63.75">
      <c r="A599" s="18">
        <v>558</v>
      </c>
      <c r="B599" s="102" t="s">
        <v>1661</v>
      </c>
      <c r="C599" s="16" t="s">
        <v>2129</v>
      </c>
      <c r="D599" s="16" t="s">
        <v>2019</v>
      </c>
      <c r="E599" s="16" t="s">
        <v>626</v>
      </c>
      <c r="F599" s="16" t="s">
        <v>1350</v>
      </c>
      <c r="G599" s="17" t="s">
        <v>1973</v>
      </c>
      <c r="H599" s="12" t="s">
        <v>627</v>
      </c>
      <c r="I599" s="12">
        <v>13.9</v>
      </c>
      <c r="J599" s="19">
        <f t="shared" si="44"/>
        <v>720.8660714285713</v>
      </c>
      <c r="K599" s="20">
        <v>807.37</v>
      </c>
      <c r="L599" s="140">
        <v>10020000</v>
      </c>
      <c r="M599" s="103"/>
      <c r="N599" s="144">
        <f t="shared" si="42"/>
        <v>11222400.000000002</v>
      </c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6">
        <v>13.9</v>
      </c>
      <c r="AQ599" s="16">
        <v>11222.4</v>
      </c>
      <c r="AR599" s="103"/>
      <c r="AS599" s="103"/>
      <c r="AT599" s="103"/>
      <c r="AU599" s="103"/>
      <c r="AV599" s="103"/>
      <c r="AW599" s="103"/>
      <c r="AX599" s="24" t="s">
        <v>738</v>
      </c>
      <c r="AY599" s="17" t="s">
        <v>278</v>
      </c>
      <c r="AZ599" s="10" t="s">
        <v>2047</v>
      </c>
      <c r="BA599" s="103"/>
      <c r="BB599" s="104">
        <v>0</v>
      </c>
      <c r="BC599" s="16" t="s">
        <v>1813</v>
      </c>
      <c r="BD599" s="16" t="s">
        <v>344</v>
      </c>
      <c r="BE599" s="103"/>
      <c r="BF599" s="16" t="s">
        <v>445</v>
      </c>
      <c r="BG599" s="16" t="s">
        <v>445</v>
      </c>
      <c r="BH599" s="16" t="s">
        <v>446</v>
      </c>
      <c r="BI599" s="16" t="s">
        <v>1568</v>
      </c>
      <c r="BJ599" s="16" t="s">
        <v>1457</v>
      </c>
      <c r="BK599" s="16">
        <v>100</v>
      </c>
      <c r="BL599" s="16" t="s">
        <v>1557</v>
      </c>
      <c r="BM599" s="35" t="s">
        <v>402</v>
      </c>
      <c r="BN599" s="18">
        <v>5510410001</v>
      </c>
    </row>
    <row r="600" spans="1:66" ht="63.75">
      <c r="A600" s="18">
        <v>559</v>
      </c>
      <c r="B600" s="102" t="s">
        <v>1662</v>
      </c>
      <c r="C600" s="16" t="s">
        <v>1419</v>
      </c>
      <c r="D600" s="16" t="s">
        <v>341</v>
      </c>
      <c r="E600" s="16" t="s">
        <v>846</v>
      </c>
      <c r="F600" s="16" t="s">
        <v>669</v>
      </c>
      <c r="G600" s="17" t="s">
        <v>1973</v>
      </c>
      <c r="H600" s="12" t="s">
        <v>1977</v>
      </c>
      <c r="I600" s="12">
        <v>160</v>
      </c>
      <c r="J600" s="19">
        <f t="shared" si="44"/>
        <v>1493.7499999999998</v>
      </c>
      <c r="K600" s="20">
        <v>1673</v>
      </c>
      <c r="L600" s="140">
        <v>239000</v>
      </c>
      <c r="M600" s="103"/>
      <c r="N600" s="144">
        <f t="shared" si="42"/>
        <v>267680</v>
      </c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6">
        <v>160</v>
      </c>
      <c r="AQ600" s="16">
        <v>267680</v>
      </c>
      <c r="AR600" s="103"/>
      <c r="AS600" s="103"/>
      <c r="AT600" s="103"/>
      <c r="AU600" s="103"/>
      <c r="AV600" s="103"/>
      <c r="AW600" s="103"/>
      <c r="AX600" s="24" t="s">
        <v>738</v>
      </c>
      <c r="AY600" s="17" t="s">
        <v>278</v>
      </c>
      <c r="AZ600" s="10" t="s">
        <v>2047</v>
      </c>
      <c r="BA600" s="103"/>
      <c r="BB600" s="104">
        <v>0</v>
      </c>
      <c r="BC600" s="16" t="s">
        <v>1809</v>
      </c>
      <c r="BD600" s="16" t="s">
        <v>341</v>
      </c>
      <c r="BE600" s="103"/>
      <c r="BF600" s="16" t="s">
        <v>445</v>
      </c>
      <c r="BG600" s="16" t="s">
        <v>445</v>
      </c>
      <c r="BH600" s="16" t="s">
        <v>446</v>
      </c>
      <c r="BI600" s="16" t="s">
        <v>1568</v>
      </c>
      <c r="BJ600" s="16" t="s">
        <v>1457</v>
      </c>
      <c r="BK600" s="16">
        <v>100</v>
      </c>
      <c r="BL600" s="16" t="s">
        <v>1557</v>
      </c>
      <c r="BM600" s="12">
        <v>524280</v>
      </c>
      <c r="BN600" s="18">
        <v>5510410001</v>
      </c>
    </row>
    <row r="601" spans="1:66" ht="147" customHeight="1">
      <c r="A601" s="18">
        <v>560</v>
      </c>
      <c r="B601" s="102" t="s">
        <v>1662</v>
      </c>
      <c r="C601" s="16" t="s">
        <v>1419</v>
      </c>
      <c r="D601" s="16" t="s">
        <v>341</v>
      </c>
      <c r="E601" s="16" t="s">
        <v>847</v>
      </c>
      <c r="F601" s="16" t="s">
        <v>2075</v>
      </c>
      <c r="G601" s="17" t="s">
        <v>1973</v>
      </c>
      <c r="H601" s="12" t="s">
        <v>1977</v>
      </c>
      <c r="I601" s="12">
        <v>160</v>
      </c>
      <c r="J601" s="19">
        <f t="shared" si="44"/>
        <v>19749.999999999996</v>
      </c>
      <c r="K601" s="20">
        <v>22120</v>
      </c>
      <c r="L601" s="140">
        <v>3160000</v>
      </c>
      <c r="M601" s="103"/>
      <c r="N601" s="144">
        <f t="shared" si="42"/>
        <v>3539200.0000000005</v>
      </c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6">
        <v>160</v>
      </c>
      <c r="AQ601" s="16">
        <v>3539200</v>
      </c>
      <c r="AR601" s="103"/>
      <c r="AS601" s="103"/>
      <c r="AT601" s="103"/>
      <c r="AU601" s="103"/>
      <c r="AV601" s="103"/>
      <c r="AW601" s="103"/>
      <c r="AX601" s="24" t="s">
        <v>738</v>
      </c>
      <c r="AY601" s="17" t="s">
        <v>278</v>
      </c>
      <c r="AZ601" s="10" t="s">
        <v>2047</v>
      </c>
      <c r="BA601" s="103"/>
      <c r="BB601" s="104">
        <v>0</v>
      </c>
      <c r="BC601" s="16" t="s">
        <v>1809</v>
      </c>
      <c r="BD601" s="16" t="s">
        <v>341</v>
      </c>
      <c r="BE601" s="103"/>
      <c r="BF601" s="16" t="s">
        <v>445</v>
      </c>
      <c r="BG601" s="16" t="s">
        <v>445</v>
      </c>
      <c r="BH601" s="16" t="s">
        <v>446</v>
      </c>
      <c r="BI601" s="16" t="s">
        <v>1568</v>
      </c>
      <c r="BJ601" s="16" t="s">
        <v>1457</v>
      </c>
      <c r="BK601" s="16">
        <v>100</v>
      </c>
      <c r="BL601" s="16" t="s">
        <v>1557</v>
      </c>
      <c r="BM601" s="12">
        <v>524280</v>
      </c>
      <c r="BN601" s="18">
        <v>5510410001</v>
      </c>
    </row>
    <row r="602" spans="1:66" ht="63.75">
      <c r="A602" s="18">
        <v>561</v>
      </c>
      <c r="B602" s="102" t="s">
        <v>1662</v>
      </c>
      <c r="C602" s="16" t="s">
        <v>1419</v>
      </c>
      <c r="D602" s="16" t="s">
        <v>341</v>
      </c>
      <c r="E602" s="16" t="s">
        <v>848</v>
      </c>
      <c r="F602" s="16" t="s">
        <v>2076</v>
      </c>
      <c r="G602" s="17" t="s">
        <v>1973</v>
      </c>
      <c r="H602" s="12" t="s">
        <v>1977</v>
      </c>
      <c r="I602" s="12">
        <v>160</v>
      </c>
      <c r="J602" s="19">
        <f t="shared" si="44"/>
        <v>2574.9999999999995</v>
      </c>
      <c r="K602" s="20">
        <v>2884</v>
      </c>
      <c r="L602" s="140">
        <v>412000</v>
      </c>
      <c r="M602" s="103"/>
      <c r="N602" s="144">
        <f t="shared" si="42"/>
        <v>461440.00000000006</v>
      </c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6">
        <v>160</v>
      </c>
      <c r="AQ602" s="16">
        <v>461440</v>
      </c>
      <c r="AR602" s="103"/>
      <c r="AS602" s="103"/>
      <c r="AT602" s="103"/>
      <c r="AU602" s="103"/>
      <c r="AV602" s="103"/>
      <c r="AW602" s="103"/>
      <c r="AX602" s="24" t="s">
        <v>738</v>
      </c>
      <c r="AY602" s="17" t="s">
        <v>278</v>
      </c>
      <c r="AZ602" s="10" t="s">
        <v>2047</v>
      </c>
      <c r="BA602" s="103"/>
      <c r="BB602" s="104">
        <v>0</v>
      </c>
      <c r="BC602" s="16" t="s">
        <v>1809</v>
      </c>
      <c r="BD602" s="16" t="s">
        <v>341</v>
      </c>
      <c r="BE602" s="103"/>
      <c r="BF602" s="16" t="s">
        <v>445</v>
      </c>
      <c r="BG602" s="16" t="s">
        <v>445</v>
      </c>
      <c r="BH602" s="16" t="s">
        <v>446</v>
      </c>
      <c r="BI602" s="16" t="s">
        <v>1568</v>
      </c>
      <c r="BJ602" s="16" t="s">
        <v>1457</v>
      </c>
      <c r="BK602" s="16">
        <v>100</v>
      </c>
      <c r="BL602" s="16" t="s">
        <v>1557</v>
      </c>
      <c r="BM602" s="12">
        <v>524280</v>
      </c>
      <c r="BN602" s="18">
        <v>5510410001</v>
      </c>
    </row>
    <row r="603" spans="1:66" ht="63.75">
      <c r="A603" s="18">
        <v>562</v>
      </c>
      <c r="B603" s="102" t="s">
        <v>1663</v>
      </c>
      <c r="C603" s="16" t="s">
        <v>1420</v>
      </c>
      <c r="D603" s="16" t="s">
        <v>2130</v>
      </c>
      <c r="E603" s="16" t="s">
        <v>849</v>
      </c>
      <c r="F603" s="16" t="s">
        <v>2077</v>
      </c>
      <c r="G603" s="17" t="s">
        <v>1973</v>
      </c>
      <c r="H603" s="12" t="s">
        <v>1781</v>
      </c>
      <c r="I603" s="12">
        <v>1</v>
      </c>
      <c r="J603" s="19">
        <f t="shared" si="44"/>
        <v>54999.99999999999</v>
      </c>
      <c r="K603" s="20">
        <v>61600</v>
      </c>
      <c r="L603" s="140">
        <v>55000</v>
      </c>
      <c r="M603" s="103"/>
      <c r="N603" s="144">
        <f t="shared" si="42"/>
        <v>61600.00000000001</v>
      </c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6">
        <v>1</v>
      </c>
      <c r="AQ603" s="16">
        <v>61600</v>
      </c>
      <c r="AR603" s="103"/>
      <c r="AS603" s="103"/>
      <c r="AT603" s="103"/>
      <c r="AU603" s="103"/>
      <c r="AV603" s="103"/>
      <c r="AW603" s="103"/>
      <c r="AX603" s="24" t="s">
        <v>1839</v>
      </c>
      <c r="AY603" s="17" t="s">
        <v>1698</v>
      </c>
      <c r="AZ603" s="10" t="s">
        <v>2047</v>
      </c>
      <c r="BA603" s="103"/>
      <c r="BB603" s="104">
        <v>0</v>
      </c>
      <c r="BC603" s="16" t="s">
        <v>1816</v>
      </c>
      <c r="BD603" s="16" t="s">
        <v>1445</v>
      </c>
      <c r="BE603" s="103"/>
      <c r="BF603" s="16" t="s">
        <v>445</v>
      </c>
      <c r="BG603" s="16" t="s">
        <v>445</v>
      </c>
      <c r="BH603" s="16" t="s">
        <v>446</v>
      </c>
      <c r="BI603" s="16" t="s">
        <v>1568</v>
      </c>
      <c r="BJ603" s="16" t="s">
        <v>1457</v>
      </c>
      <c r="BK603" s="16">
        <v>100</v>
      </c>
      <c r="BL603" s="16"/>
      <c r="BM603" s="12">
        <v>740360</v>
      </c>
      <c r="BN603" s="18">
        <v>5510410001</v>
      </c>
    </row>
    <row r="604" spans="1:66" ht="154.5" customHeight="1">
      <c r="A604" s="18">
        <v>563</v>
      </c>
      <c r="B604" s="102" t="s">
        <v>1664</v>
      </c>
      <c r="C604" s="16" t="s">
        <v>2131</v>
      </c>
      <c r="D604" s="16" t="s">
        <v>2131</v>
      </c>
      <c r="E604" s="16" t="s">
        <v>850</v>
      </c>
      <c r="F604" s="16" t="s">
        <v>2078</v>
      </c>
      <c r="G604" s="17" t="s">
        <v>1973</v>
      </c>
      <c r="H604" s="12" t="s">
        <v>1673</v>
      </c>
      <c r="I604" s="12">
        <v>4000</v>
      </c>
      <c r="J604" s="19">
        <f t="shared" si="44"/>
        <v>19</v>
      </c>
      <c r="K604" s="20">
        <v>21.28</v>
      </c>
      <c r="L604" s="140">
        <v>76000</v>
      </c>
      <c r="M604" s="103"/>
      <c r="N604" s="144">
        <f t="shared" si="42"/>
        <v>85120.00000000001</v>
      </c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6">
        <v>4000</v>
      </c>
      <c r="AQ604" s="16">
        <v>85120</v>
      </c>
      <c r="AR604" s="103"/>
      <c r="AS604" s="103"/>
      <c r="AT604" s="103"/>
      <c r="AU604" s="103"/>
      <c r="AV604" s="103"/>
      <c r="AW604" s="103"/>
      <c r="AX604" s="24" t="s">
        <v>739</v>
      </c>
      <c r="AY604" s="17" t="s">
        <v>278</v>
      </c>
      <c r="AZ604" s="10" t="s">
        <v>2047</v>
      </c>
      <c r="BA604" s="103"/>
      <c r="BB604" s="104">
        <v>0</v>
      </c>
      <c r="BC604" s="16" t="s">
        <v>1816</v>
      </c>
      <c r="BD604" s="16" t="s">
        <v>1445</v>
      </c>
      <c r="BE604" s="103"/>
      <c r="BF604" s="16" t="s">
        <v>445</v>
      </c>
      <c r="BG604" s="16" t="s">
        <v>445</v>
      </c>
      <c r="BH604" s="16" t="s">
        <v>446</v>
      </c>
      <c r="BI604" s="16" t="s">
        <v>1568</v>
      </c>
      <c r="BJ604" s="16" t="s">
        <v>1457</v>
      </c>
      <c r="BK604" s="16">
        <v>100</v>
      </c>
      <c r="BL604" s="16" t="s">
        <v>1557</v>
      </c>
      <c r="BM604" s="35" t="s">
        <v>402</v>
      </c>
      <c r="BN604" s="18">
        <v>5510410001</v>
      </c>
    </row>
    <row r="605" spans="1:66" ht="89.25">
      <c r="A605" s="18">
        <v>564</v>
      </c>
      <c r="B605" s="102" t="s">
        <v>1665</v>
      </c>
      <c r="C605" s="16" t="s">
        <v>625</v>
      </c>
      <c r="D605" s="16" t="s">
        <v>2132</v>
      </c>
      <c r="E605" s="16" t="s">
        <v>1518</v>
      </c>
      <c r="F605" s="16" t="s">
        <v>2070</v>
      </c>
      <c r="G605" s="17" t="s">
        <v>1973</v>
      </c>
      <c r="H605" s="12"/>
      <c r="I605" s="12"/>
      <c r="J605" s="19">
        <f t="shared" si="44"/>
        <v>0</v>
      </c>
      <c r="K605" s="20"/>
      <c r="L605" s="140">
        <v>282000</v>
      </c>
      <c r="M605" s="103"/>
      <c r="N605" s="144">
        <f t="shared" si="42"/>
        <v>315840.00000000006</v>
      </c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6"/>
      <c r="AQ605" s="16">
        <v>315840</v>
      </c>
      <c r="AR605" s="103"/>
      <c r="AS605" s="103"/>
      <c r="AT605" s="103"/>
      <c r="AU605" s="103"/>
      <c r="AV605" s="103"/>
      <c r="AW605" s="103"/>
      <c r="AX605" s="24" t="s">
        <v>1689</v>
      </c>
      <c r="AY605" s="17" t="s">
        <v>278</v>
      </c>
      <c r="AZ605" s="10" t="s">
        <v>2047</v>
      </c>
      <c r="BA605" s="103"/>
      <c r="BB605" s="104">
        <v>0</v>
      </c>
      <c r="BC605" s="16" t="s">
        <v>1817</v>
      </c>
      <c r="BD605" s="16" t="s">
        <v>939</v>
      </c>
      <c r="BE605" s="103"/>
      <c r="BF605" s="16" t="s">
        <v>445</v>
      </c>
      <c r="BG605" s="16" t="s">
        <v>445</v>
      </c>
      <c r="BH605" s="16" t="s">
        <v>446</v>
      </c>
      <c r="BI605" s="16" t="s">
        <v>1568</v>
      </c>
      <c r="BJ605" s="16" t="s">
        <v>1457</v>
      </c>
      <c r="BK605" s="16">
        <v>100</v>
      </c>
      <c r="BL605" s="16"/>
      <c r="BM605" s="12">
        <v>5114491</v>
      </c>
      <c r="BN605" s="18">
        <v>5510410001</v>
      </c>
    </row>
    <row r="606" spans="1:66" ht="63.75">
      <c r="A606" s="18">
        <v>565</v>
      </c>
      <c r="B606" s="102" t="s">
        <v>1666</v>
      </c>
      <c r="C606" s="16" t="s">
        <v>624</v>
      </c>
      <c r="D606" s="16" t="s">
        <v>2133</v>
      </c>
      <c r="E606" s="16" t="s">
        <v>1519</v>
      </c>
      <c r="F606" s="16" t="s">
        <v>1154</v>
      </c>
      <c r="G606" s="17" t="s">
        <v>1973</v>
      </c>
      <c r="H606" s="12" t="s">
        <v>1781</v>
      </c>
      <c r="I606" s="12">
        <v>84</v>
      </c>
      <c r="J606" s="19">
        <f t="shared" si="44"/>
        <v>952.6785714285713</v>
      </c>
      <c r="K606" s="20">
        <v>1067</v>
      </c>
      <c r="L606" s="140">
        <v>80025</v>
      </c>
      <c r="M606" s="103"/>
      <c r="N606" s="144">
        <f t="shared" si="42"/>
        <v>89628.00000000001</v>
      </c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6">
        <v>84</v>
      </c>
      <c r="AQ606" s="16">
        <v>89628</v>
      </c>
      <c r="AR606" s="103"/>
      <c r="AS606" s="103"/>
      <c r="AT606" s="103"/>
      <c r="AU606" s="103"/>
      <c r="AV606" s="103"/>
      <c r="AW606" s="103"/>
      <c r="AX606" s="24" t="s">
        <v>1689</v>
      </c>
      <c r="AY606" s="17" t="s">
        <v>278</v>
      </c>
      <c r="AZ606" s="10" t="s">
        <v>2047</v>
      </c>
      <c r="BA606" s="103"/>
      <c r="BB606" s="104">
        <v>0</v>
      </c>
      <c r="BC606" s="16" t="s">
        <v>1809</v>
      </c>
      <c r="BD606" s="16" t="s">
        <v>1445</v>
      </c>
      <c r="BE606" s="103"/>
      <c r="BF606" s="16" t="s">
        <v>445</v>
      </c>
      <c r="BG606" s="16" t="s">
        <v>445</v>
      </c>
      <c r="BH606" s="16" t="s">
        <v>446</v>
      </c>
      <c r="BI606" s="16" t="s">
        <v>1568</v>
      </c>
      <c r="BJ606" s="16" t="s">
        <v>1457</v>
      </c>
      <c r="BK606" s="16">
        <v>100</v>
      </c>
      <c r="BL606" s="16"/>
      <c r="BM606" s="12">
        <v>740360</v>
      </c>
      <c r="BN606" s="18">
        <v>5510410001</v>
      </c>
    </row>
    <row r="607" spans="1:66" ht="63.75">
      <c r="A607" s="18">
        <v>566</v>
      </c>
      <c r="B607" s="102" t="s">
        <v>581</v>
      </c>
      <c r="C607" s="16" t="s">
        <v>1421</v>
      </c>
      <c r="D607" s="16" t="s">
        <v>2134</v>
      </c>
      <c r="E607" s="16" t="s">
        <v>632</v>
      </c>
      <c r="F607" s="16" t="s">
        <v>631</v>
      </c>
      <c r="G607" s="17" t="s">
        <v>1973</v>
      </c>
      <c r="H607" s="12" t="s">
        <v>1781</v>
      </c>
      <c r="I607" s="12"/>
      <c r="J607" s="19">
        <f t="shared" si="44"/>
        <v>0</v>
      </c>
      <c r="K607" s="20"/>
      <c r="L607" s="140">
        <v>205000</v>
      </c>
      <c r="M607" s="103"/>
      <c r="N607" s="144">
        <f t="shared" si="42"/>
        <v>229600.00000000003</v>
      </c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6"/>
      <c r="AQ607" s="16">
        <v>229600</v>
      </c>
      <c r="AR607" s="103"/>
      <c r="AS607" s="103"/>
      <c r="AT607" s="103"/>
      <c r="AU607" s="103"/>
      <c r="AV607" s="103"/>
      <c r="AW607" s="103"/>
      <c r="AX607" s="24" t="s">
        <v>1689</v>
      </c>
      <c r="AY607" s="17" t="s">
        <v>278</v>
      </c>
      <c r="AZ607" s="10" t="s">
        <v>2047</v>
      </c>
      <c r="BA607" s="103"/>
      <c r="BB607" s="104">
        <v>0</v>
      </c>
      <c r="BC607" s="16" t="s">
        <v>1809</v>
      </c>
      <c r="BD607" s="16" t="s">
        <v>1445</v>
      </c>
      <c r="BE607" s="103"/>
      <c r="BF607" s="16" t="s">
        <v>445</v>
      </c>
      <c r="BG607" s="16" t="s">
        <v>445</v>
      </c>
      <c r="BH607" s="16" t="s">
        <v>446</v>
      </c>
      <c r="BI607" s="16" t="s">
        <v>1568</v>
      </c>
      <c r="BJ607" s="16" t="s">
        <v>1457</v>
      </c>
      <c r="BK607" s="16">
        <v>100</v>
      </c>
      <c r="BL607" s="16"/>
      <c r="BM607" s="12">
        <v>740360</v>
      </c>
      <c r="BN607" s="18">
        <v>5510410001</v>
      </c>
    </row>
    <row r="608" spans="1:66" ht="63.75">
      <c r="A608" s="18">
        <v>567</v>
      </c>
      <c r="B608" s="102" t="s">
        <v>580</v>
      </c>
      <c r="C608" s="16" t="s">
        <v>1422</v>
      </c>
      <c r="D608" s="16" t="s">
        <v>2135</v>
      </c>
      <c r="E608" s="16" t="s">
        <v>1520</v>
      </c>
      <c r="F608" s="16" t="s">
        <v>1155</v>
      </c>
      <c r="G608" s="17" t="s">
        <v>1973</v>
      </c>
      <c r="H608" s="12" t="s">
        <v>1672</v>
      </c>
      <c r="I608" s="12">
        <v>228</v>
      </c>
      <c r="J608" s="19">
        <f t="shared" si="44"/>
        <v>302.62499999999994</v>
      </c>
      <c r="K608" s="20">
        <v>338.94</v>
      </c>
      <c r="L608" s="140">
        <v>69000</v>
      </c>
      <c r="M608" s="103"/>
      <c r="N608" s="144">
        <f t="shared" si="42"/>
        <v>77280.00000000001</v>
      </c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6">
        <v>228</v>
      </c>
      <c r="AQ608" s="23">
        <v>77278.3</v>
      </c>
      <c r="AR608" s="103"/>
      <c r="AS608" s="103"/>
      <c r="AT608" s="103"/>
      <c r="AU608" s="103"/>
      <c r="AV608" s="103"/>
      <c r="AW608" s="103"/>
      <c r="AX608" s="24" t="s">
        <v>739</v>
      </c>
      <c r="AY608" s="17" t="s">
        <v>278</v>
      </c>
      <c r="AZ608" s="10" t="s">
        <v>2047</v>
      </c>
      <c r="BA608" s="103"/>
      <c r="BB608" s="104">
        <v>0</v>
      </c>
      <c r="BC608" s="16" t="s">
        <v>1809</v>
      </c>
      <c r="BD608" s="16" t="s">
        <v>1445</v>
      </c>
      <c r="BE608" s="103"/>
      <c r="BF608" s="16" t="s">
        <v>445</v>
      </c>
      <c r="BG608" s="16" t="s">
        <v>445</v>
      </c>
      <c r="BH608" s="16" t="s">
        <v>446</v>
      </c>
      <c r="BI608" s="16" t="s">
        <v>1568</v>
      </c>
      <c r="BJ608" s="16" t="s">
        <v>1457</v>
      </c>
      <c r="BK608" s="16">
        <v>100</v>
      </c>
      <c r="BL608" s="16" t="s">
        <v>1557</v>
      </c>
      <c r="BM608" s="12">
        <v>11343</v>
      </c>
      <c r="BN608" s="18">
        <v>5510410001</v>
      </c>
    </row>
    <row r="609" spans="1:66" ht="63.75">
      <c r="A609" s="18">
        <v>568</v>
      </c>
      <c r="B609" s="102" t="s">
        <v>1667</v>
      </c>
      <c r="C609" s="16" t="s">
        <v>1423</v>
      </c>
      <c r="D609" s="16" t="s">
        <v>2136</v>
      </c>
      <c r="E609" s="16" t="s">
        <v>623</v>
      </c>
      <c r="F609" s="16" t="s">
        <v>1349</v>
      </c>
      <c r="G609" s="17" t="s">
        <v>1973</v>
      </c>
      <c r="H609" s="12"/>
      <c r="I609" s="12"/>
      <c r="J609" s="19">
        <f t="shared" si="44"/>
        <v>0</v>
      </c>
      <c r="K609" s="20"/>
      <c r="L609" s="140">
        <v>654000</v>
      </c>
      <c r="M609" s="103"/>
      <c r="N609" s="144">
        <f t="shared" si="42"/>
        <v>732480.0000000001</v>
      </c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6"/>
      <c r="AQ609" s="16">
        <v>732480</v>
      </c>
      <c r="AR609" s="103"/>
      <c r="AS609" s="103"/>
      <c r="AT609" s="103"/>
      <c r="AU609" s="103"/>
      <c r="AV609" s="103"/>
      <c r="AW609" s="103"/>
      <c r="AX609" s="24" t="s">
        <v>744</v>
      </c>
      <c r="AY609" s="17" t="s">
        <v>278</v>
      </c>
      <c r="AZ609" s="10" t="s">
        <v>2047</v>
      </c>
      <c r="BA609" s="103"/>
      <c r="BB609" s="104">
        <v>0</v>
      </c>
      <c r="BC609" s="16" t="s">
        <v>1809</v>
      </c>
      <c r="BD609" s="16" t="s">
        <v>342</v>
      </c>
      <c r="BE609" s="103"/>
      <c r="BF609" s="16" t="s">
        <v>445</v>
      </c>
      <c r="BG609" s="16" t="s">
        <v>445</v>
      </c>
      <c r="BH609" s="16" t="s">
        <v>446</v>
      </c>
      <c r="BI609" s="16" t="s">
        <v>1568</v>
      </c>
      <c r="BJ609" s="16" t="s">
        <v>1457</v>
      </c>
      <c r="BK609" s="16">
        <v>100</v>
      </c>
      <c r="BL609" s="16"/>
      <c r="BM609" s="12">
        <v>5114491</v>
      </c>
      <c r="BN609" s="18">
        <v>5510410001</v>
      </c>
    </row>
    <row r="610" spans="1:66" ht="63.75">
      <c r="A610" s="18">
        <v>569</v>
      </c>
      <c r="B610" s="102" t="s">
        <v>1668</v>
      </c>
      <c r="C610" s="16" t="s">
        <v>1424</v>
      </c>
      <c r="D610" s="16" t="s">
        <v>2137</v>
      </c>
      <c r="E610" s="16" t="s">
        <v>1521</v>
      </c>
      <c r="F610" s="16" t="s">
        <v>242</v>
      </c>
      <c r="G610" s="17" t="s">
        <v>1973</v>
      </c>
      <c r="H610" s="12" t="s">
        <v>756</v>
      </c>
      <c r="I610" s="12">
        <v>11000</v>
      </c>
      <c r="J610" s="19">
        <f t="shared" si="44"/>
        <v>79.99999999999999</v>
      </c>
      <c r="K610" s="20">
        <v>89.6</v>
      </c>
      <c r="L610" s="140">
        <v>880000</v>
      </c>
      <c r="M610" s="103"/>
      <c r="N610" s="144">
        <f t="shared" si="42"/>
        <v>985600.0000000001</v>
      </c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6">
        <v>11000</v>
      </c>
      <c r="AQ610" s="16">
        <v>985600</v>
      </c>
      <c r="AR610" s="103"/>
      <c r="AS610" s="103"/>
      <c r="AT610" s="103"/>
      <c r="AU610" s="103"/>
      <c r="AV610" s="103"/>
      <c r="AW610" s="103"/>
      <c r="AX610" s="24" t="s">
        <v>738</v>
      </c>
      <c r="AY610" s="17" t="s">
        <v>278</v>
      </c>
      <c r="AZ610" s="10" t="s">
        <v>2047</v>
      </c>
      <c r="BA610" s="103"/>
      <c r="BB610" s="104">
        <v>0</v>
      </c>
      <c r="BC610" s="16" t="s">
        <v>1809</v>
      </c>
      <c r="BD610" s="16" t="s">
        <v>2015</v>
      </c>
      <c r="BE610" s="103"/>
      <c r="BF610" s="16" t="s">
        <v>445</v>
      </c>
      <c r="BG610" s="16" t="s">
        <v>445</v>
      </c>
      <c r="BH610" s="16" t="s">
        <v>446</v>
      </c>
      <c r="BI610" s="16" t="s">
        <v>1568</v>
      </c>
      <c r="BJ610" s="16" t="s">
        <v>1578</v>
      </c>
      <c r="BK610" s="16">
        <v>100</v>
      </c>
      <c r="BL610" s="16" t="s">
        <v>1557</v>
      </c>
      <c r="BM610" s="12">
        <v>11242</v>
      </c>
      <c r="BN610" s="18">
        <v>5510410001</v>
      </c>
    </row>
    <row r="611" spans="1:66" ht="106.5" customHeight="1">
      <c r="A611" s="18">
        <v>570</v>
      </c>
      <c r="B611" s="106" t="s">
        <v>1795</v>
      </c>
      <c r="C611" s="16" t="s">
        <v>1425</v>
      </c>
      <c r="D611" s="16" t="s">
        <v>2138</v>
      </c>
      <c r="E611" s="16" t="s">
        <v>154</v>
      </c>
      <c r="F611" s="16" t="s">
        <v>243</v>
      </c>
      <c r="G611" s="17" t="s">
        <v>1973</v>
      </c>
      <c r="H611" s="12" t="s">
        <v>757</v>
      </c>
      <c r="I611" s="12">
        <v>50</v>
      </c>
      <c r="J611" s="19">
        <f t="shared" si="44"/>
        <v>499.99999999999994</v>
      </c>
      <c r="K611" s="20">
        <v>560</v>
      </c>
      <c r="L611" s="140">
        <v>25000</v>
      </c>
      <c r="M611" s="103"/>
      <c r="N611" s="144">
        <f t="shared" si="42"/>
        <v>28000.000000000004</v>
      </c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6">
        <v>50</v>
      </c>
      <c r="AQ611" s="16">
        <v>28000</v>
      </c>
      <c r="AR611" s="103"/>
      <c r="AS611" s="103"/>
      <c r="AT611" s="103"/>
      <c r="AU611" s="103"/>
      <c r="AV611" s="103"/>
      <c r="AW611" s="103"/>
      <c r="AX611" s="24" t="s">
        <v>1841</v>
      </c>
      <c r="AY611" s="17" t="s">
        <v>278</v>
      </c>
      <c r="AZ611" s="10" t="s">
        <v>2047</v>
      </c>
      <c r="BA611" s="103"/>
      <c r="BB611" s="104">
        <v>0</v>
      </c>
      <c r="BC611" s="16" t="s">
        <v>1809</v>
      </c>
      <c r="BD611" s="16" t="s">
        <v>340</v>
      </c>
      <c r="BE611" s="103"/>
      <c r="BF611" s="16" t="s">
        <v>445</v>
      </c>
      <c r="BG611" s="16" t="s">
        <v>445</v>
      </c>
      <c r="BH611" s="16" t="s">
        <v>446</v>
      </c>
      <c r="BI611" s="16" t="s">
        <v>1568</v>
      </c>
      <c r="BJ611" s="16" t="s">
        <v>1579</v>
      </c>
      <c r="BK611" s="16">
        <v>100</v>
      </c>
      <c r="BL611" s="16"/>
      <c r="BM611" s="12">
        <v>740360</v>
      </c>
      <c r="BN611" s="18">
        <v>5510410001</v>
      </c>
    </row>
    <row r="612" spans="1:66" ht="89.25">
      <c r="A612" s="18">
        <v>571</v>
      </c>
      <c r="B612" s="102" t="s">
        <v>1669</v>
      </c>
      <c r="C612" s="16" t="s">
        <v>1426</v>
      </c>
      <c r="D612" s="16" t="s">
        <v>2139</v>
      </c>
      <c r="E612" s="16" t="s">
        <v>155</v>
      </c>
      <c r="F612" s="16" t="s">
        <v>244</v>
      </c>
      <c r="G612" s="17" t="s">
        <v>1974</v>
      </c>
      <c r="H612" s="12" t="s">
        <v>1781</v>
      </c>
      <c r="I612" s="12">
        <v>1</v>
      </c>
      <c r="J612" s="19">
        <f t="shared" si="44"/>
        <v>2168000</v>
      </c>
      <c r="K612" s="20">
        <v>2428160</v>
      </c>
      <c r="L612" s="140">
        <v>2168000</v>
      </c>
      <c r="M612" s="103"/>
      <c r="N612" s="144">
        <f t="shared" si="42"/>
        <v>2428160</v>
      </c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6">
        <v>1</v>
      </c>
      <c r="AQ612" s="16">
        <v>2428160</v>
      </c>
      <c r="AR612" s="103"/>
      <c r="AS612" s="103"/>
      <c r="AT612" s="103"/>
      <c r="AU612" s="103"/>
      <c r="AV612" s="103"/>
      <c r="AW612" s="103"/>
      <c r="AX612" s="24" t="s">
        <v>745</v>
      </c>
      <c r="AY612" s="17" t="s">
        <v>278</v>
      </c>
      <c r="AZ612" s="10" t="s">
        <v>2047</v>
      </c>
      <c r="BA612" s="103"/>
      <c r="BB612" s="104">
        <v>0</v>
      </c>
      <c r="BC612" s="16" t="s">
        <v>1818</v>
      </c>
      <c r="BD612" s="16" t="s">
        <v>77</v>
      </c>
      <c r="BE612" s="103"/>
      <c r="BF612" s="16" t="s">
        <v>445</v>
      </c>
      <c r="BG612" s="16" t="s">
        <v>445</v>
      </c>
      <c r="BH612" s="16" t="s">
        <v>446</v>
      </c>
      <c r="BI612" s="16" t="s">
        <v>1568</v>
      </c>
      <c r="BJ612" s="16" t="s">
        <v>1457</v>
      </c>
      <c r="BK612" s="16">
        <v>100</v>
      </c>
      <c r="BL612" s="16"/>
      <c r="BM612" s="12">
        <v>740360</v>
      </c>
      <c r="BN612" s="18">
        <v>5510410001</v>
      </c>
    </row>
    <row r="613" spans="1:66" ht="63.75">
      <c r="A613" s="18">
        <v>572</v>
      </c>
      <c r="B613" s="102" t="s">
        <v>1670</v>
      </c>
      <c r="C613" s="16" t="s">
        <v>1427</v>
      </c>
      <c r="D613" s="16" t="s">
        <v>2140</v>
      </c>
      <c r="E613" s="16" t="s">
        <v>2003</v>
      </c>
      <c r="F613" s="16" t="s">
        <v>245</v>
      </c>
      <c r="G613" s="17" t="s">
        <v>1973</v>
      </c>
      <c r="H613" s="12" t="s">
        <v>1781</v>
      </c>
      <c r="I613" s="12">
        <v>75</v>
      </c>
      <c r="J613" s="19">
        <f t="shared" si="44"/>
        <v>506.66964285714283</v>
      </c>
      <c r="K613" s="20">
        <v>567.47</v>
      </c>
      <c r="L613" s="140">
        <v>38000</v>
      </c>
      <c r="M613" s="103"/>
      <c r="N613" s="144">
        <f t="shared" si="42"/>
        <v>42560.00000000001</v>
      </c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6">
        <v>75</v>
      </c>
      <c r="AQ613" s="23">
        <v>42560.3</v>
      </c>
      <c r="AR613" s="103"/>
      <c r="AS613" s="103"/>
      <c r="AT613" s="103"/>
      <c r="AU613" s="103"/>
      <c r="AV613" s="103"/>
      <c r="AW613" s="103"/>
      <c r="AX613" s="24" t="s">
        <v>746</v>
      </c>
      <c r="AY613" s="17" t="s">
        <v>278</v>
      </c>
      <c r="AZ613" s="10" t="s">
        <v>2047</v>
      </c>
      <c r="BA613" s="103"/>
      <c r="BB613" s="104">
        <v>0</v>
      </c>
      <c r="BC613" s="16" t="s">
        <v>1809</v>
      </c>
      <c r="BD613" s="16" t="s">
        <v>938</v>
      </c>
      <c r="BE613" s="103"/>
      <c r="BF613" s="16" t="s">
        <v>445</v>
      </c>
      <c r="BG613" s="16" t="s">
        <v>445</v>
      </c>
      <c r="BH613" s="16" t="s">
        <v>446</v>
      </c>
      <c r="BI613" s="16" t="s">
        <v>1568</v>
      </c>
      <c r="BJ613" s="16" t="s">
        <v>1457</v>
      </c>
      <c r="BK613" s="16">
        <v>100</v>
      </c>
      <c r="BL613" s="16"/>
      <c r="BM613" s="12">
        <v>740360</v>
      </c>
      <c r="BN613" s="18">
        <v>5510410001</v>
      </c>
    </row>
    <row r="614" spans="1:66" ht="63.75">
      <c r="A614" s="18">
        <v>573</v>
      </c>
      <c r="B614" s="102" t="s">
        <v>369</v>
      </c>
      <c r="C614" s="16" t="s">
        <v>1428</v>
      </c>
      <c r="D614" s="16" t="s">
        <v>2141</v>
      </c>
      <c r="E614" s="16" t="s">
        <v>2004</v>
      </c>
      <c r="F614" s="16" t="s">
        <v>246</v>
      </c>
      <c r="G614" s="17" t="s">
        <v>1973</v>
      </c>
      <c r="H614" s="12" t="s">
        <v>757</v>
      </c>
      <c r="I614" s="12"/>
      <c r="J614" s="19">
        <f t="shared" si="44"/>
        <v>0</v>
      </c>
      <c r="K614" s="20"/>
      <c r="L614" s="140">
        <v>231000</v>
      </c>
      <c r="M614" s="103"/>
      <c r="N614" s="144">
        <f t="shared" si="42"/>
        <v>258720.00000000003</v>
      </c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6"/>
      <c r="AQ614" s="16">
        <v>258720</v>
      </c>
      <c r="AR614" s="103"/>
      <c r="AS614" s="103"/>
      <c r="AT614" s="103"/>
      <c r="AU614" s="103"/>
      <c r="AV614" s="103"/>
      <c r="AW614" s="103"/>
      <c r="AX614" s="24" t="s">
        <v>746</v>
      </c>
      <c r="AY614" s="17" t="s">
        <v>278</v>
      </c>
      <c r="AZ614" s="10" t="s">
        <v>2047</v>
      </c>
      <c r="BA614" s="103"/>
      <c r="BB614" s="104">
        <v>0</v>
      </c>
      <c r="BC614" s="16" t="s">
        <v>1809</v>
      </c>
      <c r="BD614" s="16" t="s">
        <v>343</v>
      </c>
      <c r="BE614" s="103"/>
      <c r="BF614" s="16" t="s">
        <v>445</v>
      </c>
      <c r="BG614" s="16" t="s">
        <v>445</v>
      </c>
      <c r="BH614" s="16" t="s">
        <v>446</v>
      </c>
      <c r="BI614" s="16" t="s">
        <v>1568</v>
      </c>
      <c r="BJ614" s="16" t="s">
        <v>1457</v>
      </c>
      <c r="BK614" s="16">
        <v>100</v>
      </c>
      <c r="BL614" s="16"/>
      <c r="BM614" s="12">
        <v>740360</v>
      </c>
      <c r="BN614" s="18">
        <v>5510410001</v>
      </c>
    </row>
    <row r="615" spans="1:66" ht="165.75">
      <c r="A615" s="18">
        <v>574</v>
      </c>
      <c r="B615" s="102" t="s">
        <v>370</v>
      </c>
      <c r="C615" s="16" t="s">
        <v>1429</v>
      </c>
      <c r="D615" s="16" t="s">
        <v>1273</v>
      </c>
      <c r="E615" s="16" t="s">
        <v>480</v>
      </c>
      <c r="F615" s="16" t="s">
        <v>1779</v>
      </c>
      <c r="G615" s="17" t="s">
        <v>1973</v>
      </c>
      <c r="H615" s="12" t="s">
        <v>1781</v>
      </c>
      <c r="I615" s="12">
        <v>13</v>
      </c>
      <c r="J615" s="19">
        <f t="shared" si="44"/>
        <v>13923.071428571428</v>
      </c>
      <c r="K615" s="20">
        <v>15593.84</v>
      </c>
      <c r="L615" s="140">
        <v>181000</v>
      </c>
      <c r="M615" s="103"/>
      <c r="N615" s="144">
        <f t="shared" si="42"/>
        <v>202720.00000000003</v>
      </c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6">
        <v>13</v>
      </c>
      <c r="AQ615" s="23">
        <v>202719.9</v>
      </c>
      <c r="AR615" s="103"/>
      <c r="AS615" s="103"/>
      <c r="AT615" s="103"/>
      <c r="AU615" s="103"/>
      <c r="AV615" s="103"/>
      <c r="AW615" s="103"/>
      <c r="AX615" s="24" t="s">
        <v>739</v>
      </c>
      <c r="AY615" s="17" t="s">
        <v>278</v>
      </c>
      <c r="AZ615" s="10" t="s">
        <v>2047</v>
      </c>
      <c r="BA615" s="103"/>
      <c r="BB615" s="104">
        <v>0</v>
      </c>
      <c r="BC615" s="16" t="s">
        <v>1809</v>
      </c>
      <c r="BD615" s="16" t="s">
        <v>78</v>
      </c>
      <c r="BE615" s="103"/>
      <c r="BF615" s="16" t="s">
        <v>445</v>
      </c>
      <c r="BG615" s="16" t="s">
        <v>445</v>
      </c>
      <c r="BH615" s="16" t="s">
        <v>446</v>
      </c>
      <c r="BI615" s="16" t="s">
        <v>1568</v>
      </c>
      <c r="BJ615" s="16" t="s">
        <v>1457</v>
      </c>
      <c r="BK615" s="16">
        <v>100</v>
      </c>
      <c r="BL615" s="16"/>
      <c r="BM615" s="12">
        <v>740360</v>
      </c>
      <c r="BN615" s="18">
        <v>5510410001</v>
      </c>
    </row>
    <row r="616" spans="1:66" ht="78.75" customHeight="1">
      <c r="A616" s="18">
        <v>575</v>
      </c>
      <c r="B616" s="102" t="s">
        <v>370</v>
      </c>
      <c r="C616" s="16" t="s">
        <v>1429</v>
      </c>
      <c r="D616" s="16" t="s">
        <v>1273</v>
      </c>
      <c r="E616" s="16" t="s">
        <v>707</v>
      </c>
      <c r="F616" s="16" t="s">
        <v>1780</v>
      </c>
      <c r="G616" s="17" t="s">
        <v>1973</v>
      </c>
      <c r="H616" s="12" t="s">
        <v>1459</v>
      </c>
      <c r="I616" s="12">
        <v>160</v>
      </c>
      <c r="J616" s="19">
        <f t="shared" si="44"/>
        <v>4525</v>
      </c>
      <c r="K616" s="20">
        <v>5068</v>
      </c>
      <c r="L616" s="140">
        <v>724000</v>
      </c>
      <c r="M616" s="103"/>
      <c r="N616" s="144">
        <f t="shared" si="42"/>
        <v>810880.0000000001</v>
      </c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6">
        <v>160</v>
      </c>
      <c r="AQ616" s="16">
        <v>810880</v>
      </c>
      <c r="AR616" s="103"/>
      <c r="AS616" s="103"/>
      <c r="AT616" s="103"/>
      <c r="AU616" s="103"/>
      <c r="AV616" s="103"/>
      <c r="AW616" s="103"/>
      <c r="AX616" s="24" t="s">
        <v>739</v>
      </c>
      <c r="AY616" s="17" t="s">
        <v>278</v>
      </c>
      <c r="AZ616" s="10" t="s">
        <v>2047</v>
      </c>
      <c r="BA616" s="103"/>
      <c r="BB616" s="104">
        <v>0</v>
      </c>
      <c r="BC616" s="16" t="s">
        <v>1809</v>
      </c>
      <c r="BD616" s="16" t="s">
        <v>78</v>
      </c>
      <c r="BE616" s="103"/>
      <c r="BF616" s="16" t="s">
        <v>445</v>
      </c>
      <c r="BG616" s="16" t="s">
        <v>445</v>
      </c>
      <c r="BH616" s="16" t="s">
        <v>446</v>
      </c>
      <c r="BI616" s="16" t="s">
        <v>1568</v>
      </c>
      <c r="BJ616" s="16" t="s">
        <v>1457</v>
      </c>
      <c r="BK616" s="16">
        <v>100</v>
      </c>
      <c r="BL616" s="16"/>
      <c r="BM616" s="12">
        <v>524280</v>
      </c>
      <c r="BN616" s="18">
        <v>5510410001</v>
      </c>
    </row>
    <row r="617" spans="1:66" ht="78" customHeight="1">
      <c r="A617" s="18">
        <v>576</v>
      </c>
      <c r="B617" s="102" t="s">
        <v>370</v>
      </c>
      <c r="C617" s="16" t="s">
        <v>1429</v>
      </c>
      <c r="D617" s="16" t="s">
        <v>1273</v>
      </c>
      <c r="E617" s="16" t="s">
        <v>708</v>
      </c>
      <c r="F617" s="16" t="s">
        <v>1701</v>
      </c>
      <c r="G617" s="17" t="s">
        <v>1973</v>
      </c>
      <c r="H617" s="12" t="s">
        <v>1781</v>
      </c>
      <c r="I617" s="12">
        <v>1</v>
      </c>
      <c r="J617" s="19">
        <f t="shared" si="44"/>
        <v>128999.99999999999</v>
      </c>
      <c r="K617" s="20">
        <v>144480</v>
      </c>
      <c r="L617" s="140">
        <v>129000</v>
      </c>
      <c r="M617" s="103"/>
      <c r="N617" s="144">
        <f t="shared" si="42"/>
        <v>144480</v>
      </c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6">
        <v>1</v>
      </c>
      <c r="AQ617" s="16">
        <v>144480</v>
      </c>
      <c r="AR617" s="103"/>
      <c r="AS617" s="103"/>
      <c r="AT617" s="103"/>
      <c r="AU617" s="103"/>
      <c r="AV617" s="103"/>
      <c r="AW617" s="103"/>
      <c r="AX617" s="24" t="s">
        <v>739</v>
      </c>
      <c r="AY617" s="17" t="s">
        <v>278</v>
      </c>
      <c r="AZ617" s="10" t="s">
        <v>2047</v>
      </c>
      <c r="BA617" s="103"/>
      <c r="BB617" s="104">
        <v>0</v>
      </c>
      <c r="BC617" s="16" t="s">
        <v>1809</v>
      </c>
      <c r="BD617" s="16" t="s">
        <v>78</v>
      </c>
      <c r="BE617" s="103"/>
      <c r="BF617" s="16" t="s">
        <v>445</v>
      </c>
      <c r="BG617" s="16" t="s">
        <v>445</v>
      </c>
      <c r="BH617" s="16" t="s">
        <v>446</v>
      </c>
      <c r="BI617" s="16" t="s">
        <v>1568</v>
      </c>
      <c r="BJ617" s="16" t="s">
        <v>1457</v>
      </c>
      <c r="BK617" s="16">
        <v>100</v>
      </c>
      <c r="BL617" s="16"/>
      <c r="BM617" s="12">
        <v>740360</v>
      </c>
      <c r="BN617" s="18">
        <v>5510410001</v>
      </c>
    </row>
    <row r="618" spans="1:66" ht="113.25" customHeight="1">
      <c r="A618" s="18">
        <v>577</v>
      </c>
      <c r="B618" s="102" t="s">
        <v>581</v>
      </c>
      <c r="C618" s="16" t="s">
        <v>1430</v>
      </c>
      <c r="D618" s="16" t="s">
        <v>775</v>
      </c>
      <c r="E618" s="16" t="s">
        <v>709</v>
      </c>
      <c r="F618" s="16" t="s">
        <v>1702</v>
      </c>
      <c r="G618" s="17" t="s">
        <v>1973</v>
      </c>
      <c r="H618" s="12" t="s">
        <v>758</v>
      </c>
      <c r="I618" s="12">
        <v>13</v>
      </c>
      <c r="J618" s="19">
        <f t="shared" si="44"/>
        <v>1923.0803571428569</v>
      </c>
      <c r="K618" s="20">
        <v>2153.85</v>
      </c>
      <c r="L618" s="140">
        <v>25000</v>
      </c>
      <c r="M618" s="103"/>
      <c r="N618" s="144">
        <f t="shared" si="42"/>
        <v>28000.000000000004</v>
      </c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6">
        <v>13</v>
      </c>
      <c r="AQ618" s="23">
        <v>28000.1</v>
      </c>
      <c r="AR618" s="103"/>
      <c r="AS618" s="103"/>
      <c r="AT618" s="103"/>
      <c r="AU618" s="103"/>
      <c r="AV618" s="103"/>
      <c r="AW618" s="103"/>
      <c r="AX618" s="24" t="s">
        <v>739</v>
      </c>
      <c r="AY618" s="17" t="s">
        <v>278</v>
      </c>
      <c r="AZ618" s="10" t="s">
        <v>2047</v>
      </c>
      <c r="BA618" s="103"/>
      <c r="BB618" s="104">
        <v>0</v>
      </c>
      <c r="BC618" s="16" t="s">
        <v>1809</v>
      </c>
      <c r="BD618" s="16" t="s">
        <v>1517</v>
      </c>
      <c r="BE618" s="103"/>
      <c r="BF618" s="16" t="s">
        <v>445</v>
      </c>
      <c r="BG618" s="16" t="s">
        <v>445</v>
      </c>
      <c r="BH618" s="16" t="s">
        <v>446</v>
      </c>
      <c r="BI618" s="16" t="s">
        <v>1568</v>
      </c>
      <c r="BJ618" s="16" t="s">
        <v>1457</v>
      </c>
      <c r="BK618" s="16">
        <v>100</v>
      </c>
      <c r="BL618" s="16"/>
      <c r="BM618" s="12">
        <v>740360</v>
      </c>
      <c r="BN618" s="18">
        <v>5510410001</v>
      </c>
    </row>
    <row r="619" spans="1:66" ht="63.75">
      <c r="A619" s="18">
        <v>578</v>
      </c>
      <c r="B619" s="102" t="s">
        <v>371</v>
      </c>
      <c r="C619" s="16" t="s">
        <v>1431</v>
      </c>
      <c r="D619" s="16" t="s">
        <v>776</v>
      </c>
      <c r="E619" s="16" t="s">
        <v>710</v>
      </c>
      <c r="F619" s="16" t="s">
        <v>1703</v>
      </c>
      <c r="G619" s="17" t="s">
        <v>1973</v>
      </c>
      <c r="H619" s="12" t="s">
        <v>1781</v>
      </c>
      <c r="I619" s="12">
        <v>10</v>
      </c>
      <c r="J619" s="19">
        <f t="shared" si="44"/>
        <v>2999.9999999999995</v>
      </c>
      <c r="K619" s="20">
        <v>3360</v>
      </c>
      <c r="L619" s="140">
        <v>30000</v>
      </c>
      <c r="M619" s="103"/>
      <c r="N619" s="144">
        <f t="shared" si="42"/>
        <v>33600</v>
      </c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6">
        <v>10</v>
      </c>
      <c r="AQ619" s="16">
        <v>33600</v>
      </c>
      <c r="AR619" s="103"/>
      <c r="AS619" s="103"/>
      <c r="AT619" s="103"/>
      <c r="AU619" s="103"/>
      <c r="AV619" s="103"/>
      <c r="AW619" s="103"/>
      <c r="AX619" s="24" t="s">
        <v>739</v>
      </c>
      <c r="AY619" s="17" t="s">
        <v>278</v>
      </c>
      <c r="AZ619" s="10" t="s">
        <v>2047</v>
      </c>
      <c r="BA619" s="103"/>
      <c r="BB619" s="104">
        <v>0</v>
      </c>
      <c r="BC619" s="16" t="s">
        <v>1809</v>
      </c>
      <c r="BD619" s="16" t="s">
        <v>938</v>
      </c>
      <c r="BE619" s="103"/>
      <c r="BF619" s="16" t="s">
        <v>445</v>
      </c>
      <c r="BG619" s="16" t="s">
        <v>445</v>
      </c>
      <c r="BH619" s="16" t="s">
        <v>446</v>
      </c>
      <c r="BI619" s="16" t="s">
        <v>1568</v>
      </c>
      <c r="BJ619" s="16" t="s">
        <v>1457</v>
      </c>
      <c r="BK619" s="16">
        <v>100</v>
      </c>
      <c r="BL619" s="16"/>
      <c r="BM619" s="12">
        <v>740360</v>
      </c>
      <c r="BN619" s="18">
        <v>5510410001</v>
      </c>
    </row>
    <row r="620" spans="1:66" ht="63.75">
      <c r="A620" s="18">
        <v>579</v>
      </c>
      <c r="B620" s="102" t="s">
        <v>372</v>
      </c>
      <c r="C620" s="16" t="s">
        <v>1432</v>
      </c>
      <c r="D620" s="16" t="s">
        <v>777</v>
      </c>
      <c r="E620" s="16" t="s">
        <v>711</v>
      </c>
      <c r="F620" s="16" t="s">
        <v>1704</v>
      </c>
      <c r="G620" s="17" t="s">
        <v>1973</v>
      </c>
      <c r="H620" s="12"/>
      <c r="I620" s="12"/>
      <c r="J620" s="19">
        <f t="shared" si="44"/>
        <v>0</v>
      </c>
      <c r="K620" s="20"/>
      <c r="L620" s="140">
        <v>530000</v>
      </c>
      <c r="M620" s="103"/>
      <c r="N620" s="144">
        <f t="shared" si="42"/>
        <v>593600</v>
      </c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6"/>
      <c r="AQ620" s="16">
        <v>593600</v>
      </c>
      <c r="AR620" s="103"/>
      <c r="AS620" s="103"/>
      <c r="AT620" s="103"/>
      <c r="AU620" s="103"/>
      <c r="AV620" s="103"/>
      <c r="AW620" s="103"/>
      <c r="AX620" s="24" t="s">
        <v>738</v>
      </c>
      <c r="AY620" s="17" t="s">
        <v>278</v>
      </c>
      <c r="AZ620" s="10" t="s">
        <v>2047</v>
      </c>
      <c r="BA620" s="103"/>
      <c r="BB620" s="104">
        <v>0</v>
      </c>
      <c r="BC620" s="16" t="s">
        <v>1809</v>
      </c>
      <c r="BD620" s="16" t="s">
        <v>777</v>
      </c>
      <c r="BE620" s="103"/>
      <c r="BF620" s="16" t="s">
        <v>445</v>
      </c>
      <c r="BG620" s="16" t="s">
        <v>445</v>
      </c>
      <c r="BH620" s="16" t="s">
        <v>446</v>
      </c>
      <c r="BI620" s="16" t="s">
        <v>1568</v>
      </c>
      <c r="BJ620" s="16" t="s">
        <v>1457</v>
      </c>
      <c r="BK620" s="16">
        <v>100</v>
      </c>
      <c r="BL620" s="16" t="s">
        <v>1557</v>
      </c>
      <c r="BM620" s="12">
        <v>5114491</v>
      </c>
      <c r="BN620" s="18">
        <v>5510410001</v>
      </c>
    </row>
    <row r="621" spans="1:66" ht="72" customHeight="1">
      <c r="A621" s="18">
        <v>580</v>
      </c>
      <c r="B621" s="102" t="s">
        <v>1663</v>
      </c>
      <c r="C621" s="16" t="s">
        <v>1433</v>
      </c>
      <c r="D621" s="16" t="s">
        <v>778</v>
      </c>
      <c r="E621" s="16" t="s">
        <v>712</v>
      </c>
      <c r="F621" s="16" t="s">
        <v>1705</v>
      </c>
      <c r="G621" s="17" t="s">
        <v>1973</v>
      </c>
      <c r="H621" s="12" t="s">
        <v>1459</v>
      </c>
      <c r="I621" s="12"/>
      <c r="J621" s="19">
        <f t="shared" si="44"/>
        <v>0</v>
      </c>
      <c r="K621" s="20"/>
      <c r="L621" s="140">
        <v>114000</v>
      </c>
      <c r="M621" s="103"/>
      <c r="N621" s="144">
        <f t="shared" si="42"/>
        <v>127680.00000000001</v>
      </c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6"/>
      <c r="AQ621" s="16">
        <v>127680</v>
      </c>
      <c r="AR621" s="103"/>
      <c r="AS621" s="103"/>
      <c r="AT621" s="103"/>
      <c r="AU621" s="103"/>
      <c r="AV621" s="103"/>
      <c r="AW621" s="103"/>
      <c r="AX621" s="24" t="s">
        <v>747</v>
      </c>
      <c r="AY621" s="17" t="s">
        <v>278</v>
      </c>
      <c r="AZ621" s="10" t="s">
        <v>2047</v>
      </c>
      <c r="BA621" s="103"/>
      <c r="BB621" s="104">
        <v>0</v>
      </c>
      <c r="BC621" s="16" t="s">
        <v>1809</v>
      </c>
      <c r="BD621" s="16" t="s">
        <v>340</v>
      </c>
      <c r="BE621" s="103"/>
      <c r="BF621" s="16" t="s">
        <v>445</v>
      </c>
      <c r="BG621" s="16" t="s">
        <v>445</v>
      </c>
      <c r="BH621" s="16" t="s">
        <v>446</v>
      </c>
      <c r="BI621" s="16" t="s">
        <v>1568</v>
      </c>
      <c r="BJ621" s="16" t="s">
        <v>1580</v>
      </c>
      <c r="BK621" s="16">
        <v>100</v>
      </c>
      <c r="BL621" s="16"/>
      <c r="BM621" s="12">
        <v>524280</v>
      </c>
      <c r="BN621" s="18">
        <v>5510410001</v>
      </c>
    </row>
    <row r="622" spans="1:66" ht="63.75">
      <c r="A622" s="18">
        <v>581</v>
      </c>
      <c r="B622" s="102" t="s">
        <v>373</v>
      </c>
      <c r="C622" s="16" t="s">
        <v>1434</v>
      </c>
      <c r="D622" s="16" t="s">
        <v>779</v>
      </c>
      <c r="E622" s="16" t="s">
        <v>713</v>
      </c>
      <c r="F622" s="16" t="s">
        <v>1706</v>
      </c>
      <c r="G622" s="17" t="s">
        <v>1973</v>
      </c>
      <c r="H622" s="12" t="s">
        <v>1458</v>
      </c>
      <c r="I622" s="12"/>
      <c r="J622" s="19">
        <f t="shared" si="44"/>
        <v>0</v>
      </c>
      <c r="K622" s="20"/>
      <c r="L622" s="140">
        <v>24426000</v>
      </c>
      <c r="M622" s="103"/>
      <c r="N622" s="144">
        <f t="shared" si="42"/>
        <v>27357120.000000004</v>
      </c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6"/>
      <c r="AQ622" s="16">
        <f>L622*1.12</f>
        <v>27357120.000000004</v>
      </c>
      <c r="AR622" s="103"/>
      <c r="AS622" s="103"/>
      <c r="AT622" s="103"/>
      <c r="AU622" s="103"/>
      <c r="AV622" s="103"/>
      <c r="AW622" s="103"/>
      <c r="AX622" s="24" t="s">
        <v>738</v>
      </c>
      <c r="AY622" s="17" t="s">
        <v>278</v>
      </c>
      <c r="AZ622" s="10" t="s">
        <v>2047</v>
      </c>
      <c r="BA622" s="103"/>
      <c r="BB622" s="104">
        <v>0</v>
      </c>
      <c r="BC622" s="16" t="s">
        <v>1817</v>
      </c>
      <c r="BD622" s="16" t="s">
        <v>71</v>
      </c>
      <c r="BE622" s="103"/>
      <c r="BF622" s="16" t="s">
        <v>445</v>
      </c>
      <c r="BG622" s="16" t="s">
        <v>445</v>
      </c>
      <c r="BH622" s="16" t="s">
        <v>446</v>
      </c>
      <c r="BI622" s="16" t="s">
        <v>1568</v>
      </c>
      <c r="BJ622" s="16" t="s">
        <v>1457</v>
      </c>
      <c r="BK622" s="16">
        <v>100</v>
      </c>
      <c r="BL622" s="16" t="s">
        <v>1557</v>
      </c>
      <c r="BM622" s="12" t="s">
        <v>1458</v>
      </c>
      <c r="BN622" s="18">
        <v>5510410001</v>
      </c>
    </row>
    <row r="623" spans="1:66" ht="103.5" customHeight="1">
      <c r="A623" s="18">
        <v>582</v>
      </c>
      <c r="B623" s="102" t="s">
        <v>373</v>
      </c>
      <c r="C623" s="16" t="s">
        <v>1435</v>
      </c>
      <c r="D623" s="16" t="s">
        <v>780</v>
      </c>
      <c r="E623" s="16" t="s">
        <v>714</v>
      </c>
      <c r="F623" s="16" t="s">
        <v>2273</v>
      </c>
      <c r="G623" s="17" t="s">
        <v>1973</v>
      </c>
      <c r="H623" s="12" t="s">
        <v>759</v>
      </c>
      <c r="I623" s="12"/>
      <c r="J623" s="19">
        <f t="shared" si="44"/>
        <v>0</v>
      </c>
      <c r="K623" s="20"/>
      <c r="L623" s="140">
        <v>14774000</v>
      </c>
      <c r="M623" s="103"/>
      <c r="N623" s="144">
        <f t="shared" si="42"/>
        <v>16546880.000000002</v>
      </c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6"/>
      <c r="AQ623" s="16">
        <v>1654880</v>
      </c>
      <c r="AR623" s="103"/>
      <c r="AS623" s="103"/>
      <c r="AT623" s="103"/>
      <c r="AU623" s="103"/>
      <c r="AV623" s="103"/>
      <c r="AW623" s="103"/>
      <c r="AX623" s="24" t="s">
        <v>738</v>
      </c>
      <c r="AY623" s="17" t="s">
        <v>278</v>
      </c>
      <c r="AZ623" s="10" t="s">
        <v>2047</v>
      </c>
      <c r="BA623" s="103"/>
      <c r="BB623" s="104">
        <v>0</v>
      </c>
      <c r="BC623" s="16" t="s">
        <v>1817</v>
      </c>
      <c r="BD623" s="16" t="s">
        <v>71</v>
      </c>
      <c r="BE623" s="103"/>
      <c r="BF623" s="16" t="s">
        <v>445</v>
      </c>
      <c r="BG623" s="16" t="s">
        <v>445</v>
      </c>
      <c r="BH623" s="16" t="s">
        <v>446</v>
      </c>
      <c r="BI623" s="16" t="s">
        <v>1568</v>
      </c>
      <c r="BJ623" s="16" t="s">
        <v>1457</v>
      </c>
      <c r="BK623" s="16">
        <v>100</v>
      </c>
      <c r="BL623" s="16" t="s">
        <v>1557</v>
      </c>
      <c r="BM623" s="12">
        <v>740360</v>
      </c>
      <c r="BN623" s="18">
        <v>5510410001</v>
      </c>
    </row>
    <row r="624" spans="1:66" ht="102.75" customHeight="1">
      <c r="A624" s="18">
        <v>583</v>
      </c>
      <c r="B624" s="102" t="s">
        <v>1661</v>
      </c>
      <c r="C624" s="16" t="s">
        <v>1436</v>
      </c>
      <c r="D624" s="16" t="s">
        <v>781</v>
      </c>
      <c r="E624" s="16" t="s">
        <v>715</v>
      </c>
      <c r="F624" s="16" t="s">
        <v>2274</v>
      </c>
      <c r="G624" s="17" t="s">
        <v>1973</v>
      </c>
      <c r="H624" s="12" t="s">
        <v>1673</v>
      </c>
      <c r="I624" s="12">
        <v>74053</v>
      </c>
      <c r="J624" s="26">
        <f t="shared" si="44"/>
        <v>18.366071428571427</v>
      </c>
      <c r="K624" s="20">
        <v>20.57</v>
      </c>
      <c r="L624" s="140">
        <v>1360000</v>
      </c>
      <c r="M624" s="103"/>
      <c r="N624" s="144">
        <f t="shared" si="42"/>
        <v>1523200.0000000002</v>
      </c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6">
        <v>74053</v>
      </c>
      <c r="AQ624" s="15">
        <v>1523200</v>
      </c>
      <c r="AR624" s="103"/>
      <c r="AS624" s="103"/>
      <c r="AT624" s="103"/>
      <c r="AU624" s="103"/>
      <c r="AV624" s="103"/>
      <c r="AW624" s="103"/>
      <c r="AX624" s="24" t="s">
        <v>738</v>
      </c>
      <c r="AY624" s="17" t="s">
        <v>278</v>
      </c>
      <c r="AZ624" s="10" t="s">
        <v>2047</v>
      </c>
      <c r="BA624" s="103"/>
      <c r="BB624" s="104">
        <v>0</v>
      </c>
      <c r="BC624" s="16" t="s">
        <v>1817</v>
      </c>
      <c r="BD624" s="16" t="s">
        <v>344</v>
      </c>
      <c r="BE624" s="103"/>
      <c r="BF624" s="16" t="s">
        <v>445</v>
      </c>
      <c r="BG624" s="16" t="s">
        <v>445</v>
      </c>
      <c r="BH624" s="16" t="s">
        <v>446</v>
      </c>
      <c r="BI624" s="16" t="s">
        <v>1568</v>
      </c>
      <c r="BJ624" s="16" t="s">
        <v>1457</v>
      </c>
      <c r="BK624" s="16">
        <v>100</v>
      </c>
      <c r="BL624" s="16" t="s">
        <v>1557</v>
      </c>
      <c r="BM624" s="35" t="s">
        <v>402</v>
      </c>
      <c r="BN624" s="18">
        <v>5510410001</v>
      </c>
    </row>
    <row r="625" spans="1:67" s="149" customFormat="1" ht="21.75" customHeight="1">
      <c r="A625" s="136"/>
      <c r="B625" s="150" t="s">
        <v>290</v>
      </c>
      <c r="C625" s="137"/>
      <c r="D625" s="137"/>
      <c r="E625" s="137"/>
      <c r="F625" s="137"/>
      <c r="G625" s="139"/>
      <c r="H625" s="140"/>
      <c r="I625" s="140"/>
      <c r="J625" s="168"/>
      <c r="K625" s="142"/>
      <c r="L625" s="183">
        <f>SUM(L582:L624)</f>
        <v>338545895.0814285</v>
      </c>
      <c r="M625" s="143"/>
      <c r="N625" s="183">
        <f t="shared" si="42"/>
        <v>379171402.4912</v>
      </c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143"/>
      <c r="AP625" s="137"/>
      <c r="AQ625" s="144"/>
      <c r="AR625" s="143"/>
      <c r="AS625" s="143"/>
      <c r="AT625" s="143"/>
      <c r="AU625" s="143"/>
      <c r="AV625" s="143"/>
      <c r="AW625" s="143"/>
      <c r="AX625" s="146"/>
      <c r="AY625" s="139"/>
      <c r="AZ625" s="147"/>
      <c r="BA625" s="143"/>
      <c r="BB625" s="148"/>
      <c r="BC625" s="137"/>
      <c r="BD625" s="137"/>
      <c r="BE625" s="143"/>
      <c r="BF625" s="137"/>
      <c r="BG625" s="137"/>
      <c r="BH625" s="137"/>
      <c r="BI625" s="137"/>
      <c r="BJ625" s="137"/>
      <c r="BK625" s="137"/>
      <c r="BL625" s="137"/>
      <c r="BM625" s="169"/>
      <c r="BN625" s="136"/>
      <c r="BO625" s="4"/>
    </row>
    <row r="626" spans="1:66" ht="18.75">
      <c r="A626" s="151"/>
      <c r="B626" s="170" t="s">
        <v>291</v>
      </c>
      <c r="C626" s="171"/>
      <c r="D626" s="172"/>
      <c r="E626" s="172"/>
      <c r="F626" s="172"/>
      <c r="G626" s="173"/>
      <c r="H626" s="174"/>
      <c r="I626" s="174"/>
      <c r="J626" s="175"/>
      <c r="K626" s="176"/>
      <c r="L626" s="159">
        <f>L527+L538+L581+L625</f>
        <v>485334797.05928564</v>
      </c>
      <c r="M626" s="177"/>
      <c r="N626" s="184">
        <f t="shared" si="42"/>
        <v>543574972.7063999</v>
      </c>
      <c r="O626" s="178"/>
      <c r="P626" s="178"/>
      <c r="Q626" s="178"/>
      <c r="R626" s="178"/>
      <c r="S626" s="178"/>
      <c r="T626" s="178"/>
      <c r="U626" s="178"/>
      <c r="V626" s="178"/>
      <c r="W626" s="178"/>
      <c r="X626" s="178"/>
      <c r="Y626" s="178"/>
      <c r="Z626" s="178"/>
      <c r="AA626" s="178"/>
      <c r="AB626" s="178"/>
      <c r="AC626" s="178"/>
      <c r="AD626" s="178"/>
      <c r="AE626" s="178"/>
      <c r="AF626" s="178"/>
      <c r="AG626" s="178"/>
      <c r="AH626" s="178"/>
      <c r="AI626" s="178"/>
      <c r="AJ626" s="178"/>
      <c r="AK626" s="178"/>
      <c r="AL626" s="178"/>
      <c r="AM626" s="178"/>
      <c r="AN626" s="178"/>
      <c r="AO626" s="178"/>
      <c r="AP626" s="172"/>
      <c r="AQ626" s="179"/>
      <c r="AR626" s="178"/>
      <c r="AS626" s="178"/>
      <c r="AT626" s="178"/>
      <c r="AU626" s="178"/>
      <c r="AV626" s="178"/>
      <c r="AW626" s="178"/>
      <c r="AX626" s="180"/>
      <c r="AY626" s="173"/>
      <c r="AZ626" s="181"/>
      <c r="BA626" s="178"/>
      <c r="BB626" s="182"/>
      <c r="BC626" s="172"/>
      <c r="BD626" s="172"/>
      <c r="BE626" s="178"/>
      <c r="BF626" s="172"/>
      <c r="BG626" s="172"/>
      <c r="BH626" s="172"/>
      <c r="BI626" s="172"/>
      <c r="BJ626" s="172"/>
      <c r="BK626" s="172"/>
      <c r="BL626" s="172"/>
      <c r="BM626" s="174"/>
      <c r="BN626" s="151"/>
    </row>
    <row r="627" spans="1:66" ht="18.75">
      <c r="A627" s="7"/>
      <c r="B627" s="114"/>
      <c r="C627" s="43"/>
      <c r="D627" s="43"/>
      <c r="E627" s="43"/>
      <c r="F627" s="43"/>
      <c r="G627" s="44"/>
      <c r="H627" s="45"/>
      <c r="I627" s="45"/>
      <c r="J627" s="46"/>
      <c r="K627" s="47"/>
      <c r="L627" s="160"/>
      <c r="M627" s="38"/>
      <c r="N627" s="160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  <c r="AA627" s="115"/>
      <c r="AB627" s="115"/>
      <c r="AC627" s="115"/>
      <c r="AD627" s="115"/>
      <c r="AE627" s="115"/>
      <c r="AF627" s="115"/>
      <c r="AG627" s="115"/>
      <c r="AH627" s="115"/>
      <c r="AI627" s="115"/>
      <c r="AJ627" s="115"/>
      <c r="AK627" s="115"/>
      <c r="AL627" s="115"/>
      <c r="AM627" s="115"/>
      <c r="AN627" s="115"/>
      <c r="AO627" s="115"/>
      <c r="AP627" s="43"/>
      <c r="AQ627" s="48"/>
      <c r="AR627" s="115"/>
      <c r="AS627" s="115"/>
      <c r="AT627" s="115"/>
      <c r="AU627" s="115"/>
      <c r="AV627" s="115"/>
      <c r="AW627" s="115"/>
      <c r="AX627" s="49"/>
      <c r="AY627" s="44"/>
      <c r="AZ627" s="50"/>
      <c r="BA627" s="115"/>
      <c r="BB627" s="116"/>
      <c r="BC627" s="43"/>
      <c r="BD627" s="43"/>
      <c r="BE627" s="115"/>
      <c r="BF627" s="43"/>
      <c r="BG627" s="43"/>
      <c r="BH627" s="43"/>
      <c r="BI627" s="43"/>
      <c r="BJ627" s="43"/>
      <c r="BK627" s="43"/>
      <c r="BL627" s="43"/>
      <c r="BM627" s="45"/>
      <c r="BN627" s="7"/>
    </row>
    <row r="628" spans="2:66" ht="15">
      <c r="B628" s="101"/>
      <c r="C628" s="101"/>
      <c r="D628" s="101"/>
      <c r="E628" s="101"/>
      <c r="F628" s="36" t="s">
        <v>173</v>
      </c>
      <c r="G628" s="36"/>
      <c r="H628" s="36"/>
      <c r="I628" s="36"/>
      <c r="J628" s="36"/>
      <c r="K628" s="36"/>
      <c r="L628" s="161"/>
      <c r="M628" s="36"/>
      <c r="N628" s="152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  <c r="AA628" s="101"/>
      <c r="AB628" s="101"/>
      <c r="AC628" s="101"/>
      <c r="AD628" s="101"/>
      <c r="AE628" s="101"/>
      <c r="AF628" s="101"/>
      <c r="AG628" s="101"/>
      <c r="AH628" s="101"/>
      <c r="AI628" s="101"/>
      <c r="AJ628" s="101"/>
      <c r="AK628" s="101"/>
      <c r="AL628" s="101"/>
      <c r="AM628" s="101"/>
      <c r="AN628" s="101"/>
      <c r="AO628" s="101"/>
      <c r="AP628" s="101"/>
      <c r="AQ628" s="101"/>
      <c r="AR628" s="101"/>
      <c r="AS628" s="101"/>
      <c r="AT628" s="101"/>
      <c r="AU628" s="101"/>
      <c r="AV628" s="101"/>
      <c r="AW628" s="101"/>
      <c r="AX628" s="101"/>
      <c r="AY628" s="101"/>
      <c r="AZ628" s="101"/>
      <c r="BA628" s="101"/>
      <c r="BB628" s="101"/>
      <c r="BC628" s="101"/>
      <c r="BD628" s="101"/>
      <c r="BE628" s="101"/>
      <c r="BF628" s="101"/>
      <c r="BG628" s="101"/>
      <c r="BH628" s="101"/>
      <c r="BI628" s="101"/>
      <c r="BJ628" s="101"/>
      <c r="BK628" s="101"/>
      <c r="BL628" s="101"/>
      <c r="BM628" s="101"/>
      <c r="BN628" s="101"/>
    </row>
    <row r="629" spans="2:66" ht="15">
      <c r="B629" s="101"/>
      <c r="C629" s="101"/>
      <c r="D629" s="101"/>
      <c r="E629" s="101"/>
      <c r="F629" s="36"/>
      <c r="G629" s="36"/>
      <c r="H629" s="36"/>
      <c r="I629" s="36"/>
      <c r="J629" s="36"/>
      <c r="K629" s="36"/>
      <c r="L629" s="161"/>
      <c r="M629" s="36"/>
      <c r="N629" s="152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  <c r="AA629" s="101"/>
      <c r="AB629" s="101"/>
      <c r="AC629" s="101"/>
      <c r="AD629" s="101"/>
      <c r="AE629" s="101"/>
      <c r="AF629" s="101"/>
      <c r="AG629" s="101"/>
      <c r="AH629" s="101"/>
      <c r="AI629" s="101"/>
      <c r="AJ629" s="101"/>
      <c r="AK629" s="101"/>
      <c r="AL629" s="101"/>
      <c r="AM629" s="101"/>
      <c r="AN629" s="101"/>
      <c r="AO629" s="101"/>
      <c r="AP629" s="101"/>
      <c r="AQ629" s="101"/>
      <c r="AR629" s="101"/>
      <c r="AS629" s="101"/>
      <c r="AT629" s="101"/>
      <c r="AU629" s="101"/>
      <c r="AV629" s="101"/>
      <c r="AW629" s="101"/>
      <c r="AX629" s="101"/>
      <c r="AY629" s="101"/>
      <c r="AZ629" s="101"/>
      <c r="BA629" s="101"/>
      <c r="BB629" s="101"/>
      <c r="BC629" s="101"/>
      <c r="BD629" s="101"/>
      <c r="BE629" s="101"/>
      <c r="BF629" s="101"/>
      <c r="BG629" s="101"/>
      <c r="BH629" s="101"/>
      <c r="BI629" s="101"/>
      <c r="BJ629" s="101"/>
      <c r="BK629" s="101"/>
      <c r="BL629" s="101"/>
      <c r="BM629" s="101"/>
      <c r="BN629" s="101"/>
    </row>
    <row r="630" spans="2:66" ht="15">
      <c r="B630" s="101"/>
      <c r="C630" s="101"/>
      <c r="D630" s="101"/>
      <c r="E630" s="101"/>
      <c r="F630" s="36" t="s">
        <v>153</v>
      </c>
      <c r="G630" s="36"/>
      <c r="H630" s="36"/>
      <c r="I630" s="36"/>
      <c r="J630" s="36"/>
      <c r="K630" s="36"/>
      <c r="L630" s="161"/>
      <c r="M630" s="36"/>
      <c r="N630" s="152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  <c r="AA630" s="101"/>
      <c r="AB630" s="101"/>
      <c r="AC630" s="101"/>
      <c r="AD630" s="101"/>
      <c r="AE630" s="101"/>
      <c r="AF630" s="101"/>
      <c r="AG630" s="101"/>
      <c r="AH630" s="101"/>
      <c r="AI630" s="101"/>
      <c r="AJ630" s="101"/>
      <c r="AK630" s="101"/>
      <c r="AL630" s="101"/>
      <c r="AM630" s="101"/>
      <c r="AN630" s="101"/>
      <c r="AO630" s="101"/>
      <c r="AP630" s="101"/>
      <c r="AQ630" s="101"/>
      <c r="AR630" s="101"/>
      <c r="AS630" s="101"/>
      <c r="AT630" s="101"/>
      <c r="AU630" s="101"/>
      <c r="AV630" s="101"/>
      <c r="AW630" s="101"/>
      <c r="AX630" s="101"/>
      <c r="AY630" s="101"/>
      <c r="AZ630" s="101"/>
      <c r="BA630" s="101"/>
      <c r="BB630" s="101"/>
      <c r="BC630" s="101"/>
      <c r="BD630" s="101"/>
      <c r="BE630" s="101"/>
      <c r="BF630" s="101"/>
      <c r="BG630" s="101"/>
      <c r="BH630" s="101"/>
      <c r="BI630" s="101"/>
      <c r="BJ630" s="101"/>
      <c r="BK630" s="101"/>
      <c r="BL630" s="101"/>
      <c r="BM630" s="101"/>
      <c r="BN630" s="101"/>
    </row>
    <row r="631" spans="2:66" ht="15">
      <c r="B631" s="101"/>
      <c r="C631" s="101"/>
      <c r="D631" s="101"/>
      <c r="E631" s="101"/>
      <c r="F631" s="36"/>
      <c r="G631" s="36"/>
      <c r="H631" s="36"/>
      <c r="I631" s="36"/>
      <c r="J631" s="36"/>
      <c r="K631" s="36"/>
      <c r="L631" s="161"/>
      <c r="M631" s="36"/>
      <c r="N631" s="152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  <c r="AA631" s="101"/>
      <c r="AB631" s="101"/>
      <c r="AC631" s="101"/>
      <c r="AD631" s="101"/>
      <c r="AE631" s="101"/>
      <c r="AF631" s="101"/>
      <c r="AG631" s="101"/>
      <c r="AH631" s="101"/>
      <c r="AI631" s="101"/>
      <c r="AJ631" s="101"/>
      <c r="AK631" s="101"/>
      <c r="AL631" s="101"/>
      <c r="AM631" s="101"/>
      <c r="AN631" s="101"/>
      <c r="AO631" s="101"/>
      <c r="AP631" s="101"/>
      <c r="AQ631" s="101"/>
      <c r="AR631" s="101"/>
      <c r="AS631" s="101"/>
      <c r="AT631" s="101"/>
      <c r="AU631" s="101"/>
      <c r="AV631" s="101"/>
      <c r="AW631" s="101"/>
      <c r="AX631" s="101"/>
      <c r="AY631" s="101"/>
      <c r="AZ631" s="101"/>
      <c r="BA631" s="101"/>
      <c r="BB631" s="101"/>
      <c r="BC631" s="101"/>
      <c r="BD631" s="101"/>
      <c r="BE631" s="101"/>
      <c r="BF631" s="101"/>
      <c r="BG631" s="101"/>
      <c r="BH631" s="101"/>
      <c r="BI631" s="101"/>
      <c r="BJ631" s="101"/>
      <c r="BK631" s="101"/>
      <c r="BL631" s="101"/>
      <c r="BM631" s="101"/>
      <c r="BN631" s="101"/>
    </row>
    <row r="632" spans="2:66" ht="15">
      <c r="B632" s="101"/>
      <c r="C632" s="101"/>
      <c r="D632" s="101"/>
      <c r="E632" s="101"/>
      <c r="F632" s="36" t="s">
        <v>174</v>
      </c>
      <c r="G632" s="36"/>
      <c r="H632" s="36"/>
      <c r="I632" s="36"/>
      <c r="J632" s="36"/>
      <c r="K632" s="36"/>
      <c r="L632" s="161"/>
      <c r="M632" s="36"/>
      <c r="N632" s="152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  <c r="AA632" s="101"/>
      <c r="AB632" s="101"/>
      <c r="AC632" s="101"/>
      <c r="AD632" s="101"/>
      <c r="AE632" s="101"/>
      <c r="AF632" s="101"/>
      <c r="AG632" s="101"/>
      <c r="AH632" s="101"/>
      <c r="AI632" s="101"/>
      <c r="AJ632" s="101"/>
      <c r="AK632" s="101"/>
      <c r="AL632" s="101"/>
      <c r="AM632" s="101"/>
      <c r="AN632" s="101"/>
      <c r="AO632" s="101"/>
      <c r="AP632" s="117"/>
      <c r="AQ632" s="101"/>
      <c r="AR632" s="101"/>
      <c r="AS632" s="101"/>
      <c r="AT632" s="101"/>
      <c r="AU632" s="101"/>
      <c r="AV632" s="101"/>
      <c r="AW632" s="101"/>
      <c r="AX632" s="101"/>
      <c r="AY632" s="101"/>
      <c r="AZ632" s="101"/>
      <c r="BA632" s="101"/>
      <c r="BB632" s="101"/>
      <c r="BC632" s="101"/>
      <c r="BD632" s="101"/>
      <c r="BE632" s="101"/>
      <c r="BF632" s="101"/>
      <c r="BG632" s="101"/>
      <c r="BH632" s="101"/>
      <c r="BI632" s="101"/>
      <c r="BJ632" s="101"/>
      <c r="BK632" s="101"/>
      <c r="BL632" s="101"/>
      <c r="BM632" s="101"/>
      <c r="BN632" s="101"/>
    </row>
    <row r="633" spans="2:66" ht="15">
      <c r="B633" s="101"/>
      <c r="C633" s="101"/>
      <c r="D633" s="101"/>
      <c r="E633" s="101"/>
      <c r="F633" s="36"/>
      <c r="G633" s="36"/>
      <c r="H633" s="36"/>
      <c r="I633" s="36"/>
      <c r="J633" s="36"/>
      <c r="K633" s="36"/>
      <c r="L633" s="161"/>
      <c r="M633" s="36"/>
      <c r="N633" s="152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  <c r="AA633" s="101"/>
      <c r="AB633" s="101"/>
      <c r="AC633" s="101"/>
      <c r="AD633" s="101"/>
      <c r="AE633" s="101"/>
      <c r="AF633" s="101"/>
      <c r="AG633" s="101"/>
      <c r="AH633" s="101"/>
      <c r="AI633" s="101"/>
      <c r="AJ633" s="101"/>
      <c r="AK633" s="101"/>
      <c r="AL633" s="101"/>
      <c r="AM633" s="101"/>
      <c r="AN633" s="101"/>
      <c r="AO633" s="101"/>
      <c r="AP633" s="101"/>
      <c r="AQ633" s="101"/>
      <c r="AR633" s="101"/>
      <c r="AS633" s="101"/>
      <c r="AT633" s="101"/>
      <c r="AU633" s="101"/>
      <c r="AV633" s="101"/>
      <c r="AW633" s="101"/>
      <c r="AX633" s="101"/>
      <c r="AY633" s="101"/>
      <c r="AZ633" s="101"/>
      <c r="BA633" s="101"/>
      <c r="BB633" s="101"/>
      <c r="BC633" s="101"/>
      <c r="BD633" s="101"/>
      <c r="BE633" s="101"/>
      <c r="BF633" s="101"/>
      <c r="BG633" s="101"/>
      <c r="BH633" s="101"/>
      <c r="BI633" s="101"/>
      <c r="BJ633" s="101"/>
      <c r="BK633" s="101"/>
      <c r="BL633" s="101"/>
      <c r="BM633" s="101"/>
      <c r="BN633" s="101"/>
    </row>
    <row r="634" spans="2:66" ht="15">
      <c r="B634" s="101"/>
      <c r="C634" s="101"/>
      <c r="D634" s="101"/>
      <c r="E634" s="101"/>
      <c r="F634" s="36" t="s">
        <v>175</v>
      </c>
      <c r="G634" s="36"/>
      <c r="H634" s="36"/>
      <c r="I634" s="36"/>
      <c r="J634" s="36"/>
      <c r="K634" s="36"/>
      <c r="L634" s="161"/>
      <c r="M634" s="36"/>
      <c r="N634" s="152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  <c r="AA634" s="101"/>
      <c r="AB634" s="101"/>
      <c r="AC634" s="101"/>
      <c r="AD634" s="101"/>
      <c r="AE634" s="101"/>
      <c r="AF634" s="101"/>
      <c r="AG634" s="101"/>
      <c r="AH634" s="101"/>
      <c r="AI634" s="101"/>
      <c r="AJ634" s="101"/>
      <c r="AK634" s="101"/>
      <c r="AL634" s="101"/>
      <c r="AM634" s="101"/>
      <c r="AN634" s="101"/>
      <c r="AO634" s="101"/>
      <c r="AP634" s="101"/>
      <c r="AQ634" s="101"/>
      <c r="AR634" s="101"/>
      <c r="AS634" s="101"/>
      <c r="AT634" s="101"/>
      <c r="AU634" s="101"/>
      <c r="AV634" s="101"/>
      <c r="AW634" s="101"/>
      <c r="AX634" s="101"/>
      <c r="AY634" s="101"/>
      <c r="AZ634" s="101"/>
      <c r="BA634" s="101"/>
      <c r="BB634" s="101"/>
      <c r="BC634" s="101"/>
      <c r="BD634" s="101"/>
      <c r="BE634" s="101"/>
      <c r="BF634" s="101"/>
      <c r="BG634" s="101"/>
      <c r="BH634" s="101"/>
      <c r="BI634" s="101"/>
      <c r="BJ634" s="101"/>
      <c r="BK634" s="101"/>
      <c r="BL634" s="101"/>
      <c r="BM634" s="101"/>
      <c r="BN634" s="101"/>
    </row>
    <row r="635" spans="2:66" ht="30.75" customHeight="1">
      <c r="B635" s="101"/>
      <c r="C635" s="101"/>
      <c r="D635" s="101"/>
      <c r="E635" s="101"/>
      <c r="F635" s="36" t="s">
        <v>176</v>
      </c>
      <c r="G635" s="36"/>
      <c r="H635" s="36" t="s">
        <v>127</v>
      </c>
      <c r="I635" s="36"/>
      <c r="J635" s="36"/>
      <c r="K635" s="36"/>
      <c r="L635" s="161"/>
      <c r="M635" s="36"/>
      <c r="N635" s="152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  <c r="AA635" s="101"/>
      <c r="AB635" s="101"/>
      <c r="AC635" s="101"/>
      <c r="AD635" s="101"/>
      <c r="AE635" s="101"/>
      <c r="AF635" s="101"/>
      <c r="AG635" s="101"/>
      <c r="AH635" s="101"/>
      <c r="AI635" s="101"/>
      <c r="AJ635" s="101"/>
      <c r="AK635" s="101"/>
      <c r="AL635" s="101"/>
      <c r="AM635" s="101"/>
      <c r="AN635" s="101"/>
      <c r="AO635" s="101"/>
      <c r="AP635" s="101"/>
      <c r="AQ635" s="101"/>
      <c r="AR635" s="101"/>
      <c r="AS635" s="101"/>
      <c r="AT635" s="101"/>
      <c r="AU635" s="101"/>
      <c r="AV635" s="101"/>
      <c r="AW635" s="101"/>
      <c r="AX635" s="101"/>
      <c r="AY635" s="101"/>
      <c r="AZ635" s="101"/>
      <c r="BA635" s="101"/>
      <c r="BB635" s="101"/>
      <c r="BC635" s="101"/>
      <c r="BD635" s="101"/>
      <c r="BE635" s="101"/>
      <c r="BF635" s="101"/>
      <c r="BG635" s="101"/>
      <c r="BH635" s="101"/>
      <c r="BI635" s="101"/>
      <c r="BJ635" s="101"/>
      <c r="BK635" s="101"/>
      <c r="BL635" s="101"/>
      <c r="BM635" s="101"/>
      <c r="BN635" s="101"/>
    </row>
    <row r="636" spans="2:66" ht="18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162"/>
      <c r="M636" s="3"/>
      <c r="N636" s="162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</row>
    <row r="637" spans="2:66" ht="18">
      <c r="B637" s="3"/>
      <c r="C637" s="3"/>
      <c r="D637" s="3"/>
      <c r="E637" s="3"/>
      <c r="G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</row>
    <row r="638" spans="2:66" ht="18">
      <c r="B638" s="3"/>
      <c r="C638" s="3"/>
      <c r="D638" s="3"/>
      <c r="E638" s="3"/>
      <c r="F638" s="3" t="s">
        <v>1875</v>
      </c>
      <c r="G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</row>
  </sheetData>
  <sheetProtection/>
  <mergeCells count="87">
    <mergeCell ref="A9:A12"/>
    <mergeCell ref="I9:I12"/>
    <mergeCell ref="H9:H12"/>
    <mergeCell ref="E9:E12"/>
    <mergeCell ref="F9:F12"/>
    <mergeCell ref="T10:U10"/>
    <mergeCell ref="J9:J12"/>
    <mergeCell ref="N9:N12"/>
    <mergeCell ref="AJ9:AK9"/>
    <mergeCell ref="AJ10:AK10"/>
    <mergeCell ref="AJ11:AK11"/>
    <mergeCell ref="R10:S10"/>
    <mergeCell ref="R9:S9"/>
    <mergeCell ref="R11:S11"/>
    <mergeCell ref="P10:Q10"/>
    <mergeCell ref="B6:I6"/>
    <mergeCell ref="P9:Q9"/>
    <mergeCell ref="M9:M12"/>
    <mergeCell ref="L9:L12"/>
    <mergeCell ref="B8:H8"/>
    <mergeCell ref="G9:G12"/>
    <mergeCell ref="C9:C12"/>
    <mergeCell ref="B9:B12"/>
    <mergeCell ref="O9:O12"/>
    <mergeCell ref="D9:D12"/>
    <mergeCell ref="B2:I2"/>
    <mergeCell ref="B3:I3"/>
    <mergeCell ref="B5:I5"/>
    <mergeCell ref="B4:K4"/>
    <mergeCell ref="AP9:AQ9"/>
    <mergeCell ref="AP10:AQ10"/>
    <mergeCell ref="AP11:AQ11"/>
    <mergeCell ref="AR9:AS9"/>
    <mergeCell ref="AR10:AS10"/>
    <mergeCell ref="AR11:AS11"/>
    <mergeCell ref="AN10:AO10"/>
    <mergeCell ref="AN11:AO11"/>
    <mergeCell ref="AN9:AO9"/>
    <mergeCell ref="AL9:AM9"/>
    <mergeCell ref="AL10:AM10"/>
    <mergeCell ref="AL11:AM11"/>
    <mergeCell ref="AH11:AI11"/>
    <mergeCell ref="K9:K12"/>
    <mergeCell ref="X9:Y9"/>
    <mergeCell ref="X11:Y11"/>
    <mergeCell ref="X10:Y10"/>
    <mergeCell ref="T9:U9"/>
    <mergeCell ref="T11:U11"/>
    <mergeCell ref="V9:W9"/>
    <mergeCell ref="V11:W11"/>
    <mergeCell ref="V10:W10"/>
    <mergeCell ref="P11:Q11"/>
    <mergeCell ref="AB11:AC11"/>
    <mergeCell ref="AX9:AX12"/>
    <mergeCell ref="Z9:AA9"/>
    <mergeCell ref="Z10:AA10"/>
    <mergeCell ref="Z11:AA11"/>
    <mergeCell ref="AD10:AE10"/>
    <mergeCell ref="AD11:AE11"/>
    <mergeCell ref="AF11:AG11"/>
    <mergeCell ref="AH9:AI9"/>
    <mergeCell ref="AH10:AI10"/>
    <mergeCell ref="AF9:AG9"/>
    <mergeCell ref="AF10:AG10"/>
    <mergeCell ref="AB9:AC9"/>
    <mergeCell ref="AB10:AC10"/>
    <mergeCell ref="AD9:AE9"/>
    <mergeCell ref="BH9:BH12"/>
    <mergeCell ref="BK9:BK12"/>
    <mergeCell ref="AY9:AY12"/>
    <mergeCell ref="AZ9:AZ12"/>
    <mergeCell ref="BB9:BB12"/>
    <mergeCell ref="BC9:BC12"/>
    <mergeCell ref="BJ9:BJ12"/>
    <mergeCell ref="BD9:BD12"/>
    <mergeCell ref="BE9:BE12"/>
    <mergeCell ref="BF9:BF12"/>
    <mergeCell ref="AT11:AU11"/>
    <mergeCell ref="BM9:BM12"/>
    <mergeCell ref="BN9:BN12"/>
    <mergeCell ref="BL9:BL12"/>
    <mergeCell ref="BI9:BI12"/>
    <mergeCell ref="AT9:AU9"/>
    <mergeCell ref="AT10:AU10"/>
    <mergeCell ref="AV9:AW11"/>
    <mergeCell ref="BA9:BA12"/>
    <mergeCell ref="BG9:BG12"/>
  </mergeCells>
  <printOptions horizontalCentered="1"/>
  <pageMargins left="0.3937007874015748" right="0.3937007874015748" top="1.3779527559055118" bottom="0.5511811023622047" header="0.5118110236220472" footer="0.5118110236220472"/>
  <pageSetup horizontalDpi="600" verticalDpi="600" orientation="landscape" paperSize="9" scale="30" r:id="rId1"/>
  <rowBreaks count="1" manualBreakCount="1">
    <brk id="614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Maumetova_G</dc:creator>
  <cp:keywords/>
  <dc:description/>
  <cp:lastModifiedBy>User</cp:lastModifiedBy>
  <cp:lastPrinted>2010-10-05T09:05:39Z</cp:lastPrinted>
  <dcterms:created xsi:type="dcterms:W3CDTF">2009-07-24T05:47:46Z</dcterms:created>
  <dcterms:modified xsi:type="dcterms:W3CDTF">2010-10-05T09:10:16Z</dcterms:modified>
  <cp:category/>
  <cp:version/>
  <cp:contentType/>
  <cp:contentStatus/>
</cp:coreProperties>
</file>