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Первоч.2011 г." sheetId="1" r:id="rId1"/>
  </sheets>
  <definedNames>
    <definedName name="_xlnm.Print_Area" localSheetId="0">'Первоч.2011 г.'!$A$1:$N$70</definedName>
  </definedNames>
  <calcPr fullCalcOnLoad="1"/>
</workbook>
</file>

<file path=xl/sharedStrings.xml><?xml version="1.0" encoding="utf-8"?>
<sst xmlns="http://schemas.openxmlformats.org/spreadsheetml/2006/main" count="207" uniqueCount="108">
  <si>
    <t>№ пп</t>
  </si>
  <si>
    <t>Бензин АИ-80</t>
  </si>
  <si>
    <t xml:space="preserve">дизтопливо (зимнее) </t>
  </si>
  <si>
    <t>Клапан предохронительный -впусной в сборе</t>
  </si>
  <si>
    <t xml:space="preserve">Крышка заглушка </t>
  </si>
  <si>
    <t>Кольцо  уплотнительное  клапана</t>
  </si>
  <si>
    <t xml:space="preserve">Кольцо уплотнительное  люка </t>
  </si>
  <si>
    <t xml:space="preserve">Кольцо уплотнительное заглушки </t>
  </si>
  <si>
    <t>Услуги по невозврату конденсата</t>
  </si>
  <si>
    <t>Услуги по водоснабжению</t>
  </si>
  <si>
    <t>Услуги по водоотведению</t>
  </si>
  <si>
    <t>Транспортные услуги</t>
  </si>
  <si>
    <t>Услуги, связанные с осуществлением  командировочных расходов</t>
  </si>
  <si>
    <t>Медицинские услуги</t>
  </si>
  <si>
    <t>Дезинфекция помещений</t>
  </si>
  <si>
    <t>Услуги банка</t>
  </si>
  <si>
    <t xml:space="preserve">Маневровая работа </t>
  </si>
  <si>
    <t>Услуги по подаче и уборке вагонов</t>
  </si>
  <si>
    <t>Оплата за эксплуатацию земельного участка занятого подъездными путями</t>
  </si>
  <si>
    <t>тн</t>
  </si>
  <si>
    <t>шт</t>
  </si>
  <si>
    <t>м3</t>
  </si>
  <si>
    <t>м2</t>
  </si>
  <si>
    <t xml:space="preserve">   тыс квт</t>
  </si>
  <si>
    <t xml:space="preserve">Гкал   </t>
  </si>
  <si>
    <t>Гкал</t>
  </si>
  <si>
    <t>ТОО "Ертыс сервис"</t>
  </si>
  <si>
    <t xml:space="preserve">Клапан нижнего сливного прибора  в сборе </t>
  </si>
  <si>
    <t>Наименование заказчика</t>
  </si>
  <si>
    <t>Наименование товара, работы, услуги</t>
  </si>
  <si>
    <t>Единица измерения</t>
  </si>
  <si>
    <t>Количество в натуральном выражении</t>
  </si>
  <si>
    <t>Сумма в тенге, с учетом НДС</t>
  </si>
  <si>
    <t>Информация по товарам, работам и услугам планируемых к закупу</t>
  </si>
  <si>
    <t>Услуги по захоронению нефтешлама</t>
  </si>
  <si>
    <t>Штанга со стойкой</t>
  </si>
  <si>
    <t>л</t>
  </si>
  <si>
    <t>ИТОГО</t>
  </si>
  <si>
    <t>Сода каустическая жидкая</t>
  </si>
  <si>
    <t>Услуги по передаче тепловой энергии в паре</t>
  </si>
  <si>
    <t>Услуги по передаче   электроэнергии</t>
  </si>
  <si>
    <t>Услуги по транспортировке тепловой энергии в паре</t>
  </si>
  <si>
    <t>Содержание здравпункта предсменного освидетельствования</t>
  </si>
  <si>
    <t xml:space="preserve">Санитарно - гигиеническая очистка административно - бытовых и служебных помещений </t>
  </si>
  <si>
    <t>Бензин АИ-92</t>
  </si>
  <si>
    <t>в % соотношении к предполагаемому бюджету</t>
  </si>
  <si>
    <t>Обоснование необходимости приобретения первоочередных товаров, работ и услуг до утверждения бюджета и плана закупок  на 2011 год</t>
  </si>
  <si>
    <t>тенге</t>
  </si>
  <si>
    <t>Цена за  единицу в тенге, с учетом НДС</t>
  </si>
  <si>
    <t xml:space="preserve">Генеральный директор ТОО "Ертыс сервис"                                          Б.А. Сагындыков              </t>
  </si>
  <si>
    <t>Перечень первоочередных закупок товаров, работ и услуг планируемых к закупу 
 до утверждения бюджета и плана закупок ТОО "Ертыс сервис на 2011 год</t>
  </si>
  <si>
    <t>Керосин</t>
  </si>
  <si>
    <t>Дизельное  масло</t>
  </si>
  <si>
    <t>Сталь круглая димметр 14 мм</t>
  </si>
  <si>
    <t>Сталь круглая димметр 20 мм</t>
  </si>
  <si>
    <t>Гайка М20</t>
  </si>
  <si>
    <t>Охрана окружающей среды</t>
  </si>
  <si>
    <t>Платежи за эмиссию окружающей среды и анализ подземных вод на наличие нефтепродуктов</t>
  </si>
  <si>
    <t>Охрана труда :Спец.молоко</t>
  </si>
  <si>
    <t>Сотовая связь</t>
  </si>
  <si>
    <t>Аренда земли</t>
  </si>
  <si>
    <t>Платежи за аренду земли</t>
  </si>
  <si>
    <t>Услуги по захоронению ТБО</t>
  </si>
  <si>
    <t>Услуга по заправке катриджа</t>
  </si>
  <si>
    <t>Консультационные,информационные и аудиторские услуги</t>
  </si>
  <si>
    <t>Своевременное утверждение годового аудиторского финансового отчета</t>
  </si>
  <si>
    <t xml:space="preserve">Приобретение автотранспортной техники </t>
  </si>
  <si>
    <t>Рукав всасывающий Ду-50 мм</t>
  </si>
  <si>
    <t>м</t>
  </si>
  <si>
    <t>Выполнение технологического процесса подготовки цистерн под налив авиационного керосина</t>
  </si>
  <si>
    <t>Для обслуживания автотранспорта</t>
  </si>
  <si>
    <t>Для подготовки цистерн под налив нефтепродуктов</t>
  </si>
  <si>
    <t>Рукав паропроводный Ду-50 мм</t>
  </si>
  <si>
    <t>Рукав паропроводный Ду-38 мм</t>
  </si>
  <si>
    <t>Рукав паропроводный Ду-25 мм</t>
  </si>
  <si>
    <t>Рукав паропроводный Ду-20 мм</t>
  </si>
  <si>
    <t>Для замывки полов в депо промывки при выполнении технологического процесса  подготовки цистерн под налив нефтепродуктов</t>
  </si>
  <si>
    <t>Сталь толстолистовая 24 мм</t>
  </si>
  <si>
    <t xml:space="preserve">Исполнение инвестиционного бюджета(Перевозка работников) </t>
  </si>
  <si>
    <t>Обеспечение служебного транспорта топливом</t>
  </si>
  <si>
    <t>Обеспечение  топливом  транспорта руководящих работников</t>
  </si>
  <si>
    <t xml:space="preserve">Обеспечение  топливом автотранспортную технику и эксковатор </t>
  </si>
  <si>
    <t>Для текущего ремонта цистерн</t>
  </si>
  <si>
    <t>Для наружной обмывки цистерн при подготовки под плановые виды ремонта</t>
  </si>
  <si>
    <t>Обеспечение производства электроэнергией</t>
  </si>
  <si>
    <t>Обеспечение производства тепловой энергией в паре</t>
  </si>
  <si>
    <t>Отсутствие конденсатопровода</t>
  </si>
  <si>
    <t xml:space="preserve">Обеспечение производства водой </t>
  </si>
  <si>
    <t>Сброс хозфекальных и производственных стоков</t>
  </si>
  <si>
    <t>Обеспечение оперативной  связи</t>
  </si>
  <si>
    <t>Оказание услуг по погрузочно - разгрузочным работам и проведение земельных работ</t>
  </si>
  <si>
    <t>Сдача годового отчета</t>
  </si>
  <si>
    <t>Медицинский осмотр, профилактические, периодические при поступлении на работу.</t>
  </si>
  <si>
    <t>Подача и уборка вагонов на железнодорожный подъездной путь при станции Павлодар - Северный</t>
  </si>
  <si>
    <t>Оплата за земельный участок, занятый подъездными путями</t>
  </si>
  <si>
    <t>Выполнение мероприятий по охране окружающей среды, вывоз нефтешлама</t>
  </si>
  <si>
    <t>Выполнение мероприятий по охране окружающей среды, вывоз мусора</t>
  </si>
  <si>
    <t>Обеспечение работников с вредными условиями труда спецпитанием</t>
  </si>
  <si>
    <t>Обеспечение  работников по выполнению оперативной работы</t>
  </si>
  <si>
    <t>Б. Сагиндыков</t>
  </si>
  <si>
    <t>Предоставление услуг связи</t>
  </si>
  <si>
    <t>Оплата за проведение банковских операций</t>
  </si>
  <si>
    <t>Подача и уборка вагонов на территории станции</t>
  </si>
  <si>
    <t>"УТВЕРЖДЕН"</t>
  </si>
  <si>
    <t>решением Наблюдательного совета</t>
  </si>
  <si>
    <t xml:space="preserve">ТОО "Ертыс сервис" </t>
  </si>
  <si>
    <t>от "___" _________ 2010 года №___</t>
  </si>
  <si>
    <t>(протокол от "__" ______ 2010 года № __)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</si>
</sst>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</numFmts>
  <fonts count="2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Alignment="1">
      <alignment/>
    </xf>
    <xf numFmtId="0" fontId="1" fillId="0" borderId="1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justify" vertical="center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justify" vertical="center"/>
    </xf>
    <xf numFmtId="3" fontId="19" fillId="0" borderId="10" xfId="0" applyNumberFormat="1" applyFont="1" applyBorder="1" applyAlignment="1">
      <alignment horizontal="justify" vertical="center"/>
    </xf>
    <xf numFmtId="1" fontId="19" fillId="0" borderId="10" xfId="0" applyNumberFormat="1" applyFont="1" applyBorder="1" applyAlignment="1">
      <alignment horizontal="justify" vertical="center"/>
    </xf>
    <xf numFmtId="1" fontId="20" fillId="0" borderId="10" xfId="0" applyNumberFormat="1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 wrapText="1"/>
    </xf>
    <xf numFmtId="1" fontId="0" fillId="0" borderId="10" xfId="0" applyNumberFormat="1" applyBorder="1" applyAlignment="1">
      <alignment horizontal="justify"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/>
    </xf>
    <xf numFmtId="3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/>
    </xf>
    <xf numFmtId="3" fontId="19" fillId="0" borderId="10" xfId="0" applyNumberFormat="1" applyFont="1" applyFill="1" applyBorder="1" applyAlignment="1">
      <alignment horizontal="justify" vertical="center"/>
    </xf>
    <xf numFmtId="1" fontId="19" fillId="0" borderId="10" xfId="0" applyNumberFormat="1" applyFont="1" applyFill="1" applyBorder="1" applyAlignment="1">
      <alignment horizontal="justify" vertical="center"/>
    </xf>
    <xf numFmtId="1" fontId="0" fillId="0" borderId="10" xfId="0" applyNumberForma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 wrapText="1"/>
    </xf>
    <xf numFmtId="1" fontId="19" fillId="0" borderId="10" xfId="0" applyNumberFormat="1" applyFont="1" applyBorder="1" applyAlignment="1">
      <alignment horizontal="justify" vertical="center"/>
    </xf>
    <xf numFmtId="1" fontId="19" fillId="0" borderId="10" xfId="0" applyNumberFormat="1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Normal="75" zoomScaleSheetLayoutView="100" workbookViewId="0" topLeftCell="A1">
      <selection activeCell="L51" sqref="L51"/>
    </sheetView>
  </sheetViews>
  <sheetFormatPr defaultColWidth="9.140625" defaultRowHeight="15"/>
  <cols>
    <col min="1" max="1" width="4.421875" style="0" customWidth="1"/>
    <col min="2" max="2" width="17.421875" style="0" customWidth="1"/>
    <col min="3" max="3" width="16.00390625" style="0" customWidth="1"/>
    <col min="4" max="4" width="9.28125" style="0" customWidth="1"/>
    <col min="5" max="5" width="11.28125" style="0" customWidth="1"/>
    <col min="6" max="6" width="11.28125" style="0" hidden="1" customWidth="1"/>
    <col min="7" max="7" width="12.00390625" style="0" hidden="1" customWidth="1"/>
    <col min="8" max="9" width="10.7109375" style="0" customWidth="1"/>
    <col min="10" max="10" width="10.7109375" style="0" hidden="1" customWidth="1"/>
    <col min="11" max="11" width="10.421875" style="0" bestFit="1" customWidth="1"/>
    <col min="12" max="12" width="21.57421875" style="0" customWidth="1"/>
    <col min="13" max="13" width="9.00390625" style="0" customWidth="1"/>
  </cols>
  <sheetData>
    <row r="1" spans="11:12" ht="15">
      <c r="K1" s="49" t="s">
        <v>103</v>
      </c>
      <c r="L1" s="50"/>
    </row>
    <row r="2" spans="11:12" ht="14.25">
      <c r="K2" s="52" t="s">
        <v>104</v>
      </c>
      <c r="L2" s="52"/>
    </row>
    <row r="3" spans="11:12" ht="14.25">
      <c r="K3" s="52" t="s">
        <v>105</v>
      </c>
      <c r="L3" s="52"/>
    </row>
    <row r="4" spans="11:12" ht="14.25">
      <c r="K4" s="52" t="s">
        <v>106</v>
      </c>
      <c r="L4" s="52"/>
    </row>
    <row r="5" spans="11:12" ht="14.25">
      <c r="K5" s="53" t="s">
        <v>107</v>
      </c>
      <c r="L5" s="51"/>
    </row>
    <row r="6" spans="11:12" ht="14.25">
      <c r="K6" s="54"/>
      <c r="L6" s="55"/>
    </row>
    <row r="7" spans="11:12" ht="14.25">
      <c r="K7" s="54"/>
      <c r="L7" s="55"/>
    </row>
    <row r="8" spans="11:12" ht="14.25">
      <c r="K8" s="54"/>
      <c r="L8" s="55"/>
    </row>
    <row r="10" spans="1:20" ht="35.25" customHeight="1">
      <c r="A10" s="19" t="s">
        <v>50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"/>
      <c r="N10" s="6"/>
      <c r="O10" s="6"/>
      <c r="P10" s="6"/>
      <c r="Q10" s="6"/>
      <c r="R10" s="6"/>
      <c r="S10" s="6"/>
      <c r="T10" s="6"/>
    </row>
    <row r="12" spans="1:15" ht="51" customHeight="1">
      <c r="A12" s="20" t="s">
        <v>0</v>
      </c>
      <c r="B12" s="20" t="s">
        <v>28</v>
      </c>
      <c r="C12" s="20" t="s">
        <v>29</v>
      </c>
      <c r="D12" s="20" t="s">
        <v>33</v>
      </c>
      <c r="E12" s="20"/>
      <c r="F12" s="20"/>
      <c r="G12" s="20"/>
      <c r="H12" s="20"/>
      <c r="I12" s="21"/>
      <c r="J12" s="16"/>
      <c r="K12" s="21" t="s">
        <v>45</v>
      </c>
      <c r="L12" s="20" t="s">
        <v>46</v>
      </c>
      <c r="M12" s="4"/>
      <c r="N12" s="2"/>
      <c r="O12" s="2"/>
    </row>
    <row r="13" spans="1:15" ht="51">
      <c r="A13" s="20"/>
      <c r="B13" s="20"/>
      <c r="C13" s="20"/>
      <c r="D13" s="1" t="s">
        <v>30</v>
      </c>
      <c r="E13" s="1" t="s">
        <v>31</v>
      </c>
      <c r="F13" s="1"/>
      <c r="G13" s="1" t="s">
        <v>48</v>
      </c>
      <c r="H13" s="1" t="s">
        <v>32</v>
      </c>
      <c r="I13" s="48"/>
      <c r="J13" s="17"/>
      <c r="K13" s="22"/>
      <c r="L13" s="20"/>
      <c r="M13" s="4"/>
      <c r="N13" s="2"/>
      <c r="O13" s="2"/>
    </row>
    <row r="14" spans="1:15" ht="25.5">
      <c r="A14" s="24">
        <v>1</v>
      </c>
      <c r="B14" s="25" t="s">
        <v>26</v>
      </c>
      <c r="C14" s="26" t="s">
        <v>1</v>
      </c>
      <c r="D14" s="25" t="s">
        <v>19</v>
      </c>
      <c r="E14" s="25">
        <v>28.5</v>
      </c>
      <c r="F14" s="27">
        <v>92123</v>
      </c>
      <c r="G14" s="28">
        <f>F14*1.12</f>
        <v>103177.76000000001</v>
      </c>
      <c r="H14" s="29">
        <f aca="true" t="shared" si="0" ref="H14:H36">E14*G14</f>
        <v>2940566.16</v>
      </c>
      <c r="I14" s="25">
        <v>5241.8</v>
      </c>
      <c r="J14" s="25">
        <f>I14*1000*1.12</f>
        <v>5870816.000000001</v>
      </c>
      <c r="K14" s="30">
        <f>H14/J14*100</f>
        <v>50.08786104010072</v>
      </c>
      <c r="L14" s="31" t="s">
        <v>79</v>
      </c>
      <c r="M14" s="5"/>
      <c r="N14" s="3"/>
      <c r="O14" s="3"/>
    </row>
    <row r="15" spans="1:15" ht="38.25">
      <c r="A15" s="24">
        <v>2</v>
      </c>
      <c r="B15" s="25" t="s">
        <v>26</v>
      </c>
      <c r="C15" s="26" t="s">
        <v>44</v>
      </c>
      <c r="D15" s="25" t="s">
        <v>19</v>
      </c>
      <c r="E15" s="25">
        <v>3.6</v>
      </c>
      <c r="F15" s="25">
        <v>101121</v>
      </c>
      <c r="G15" s="28">
        <f>F15*1.12</f>
        <v>113255.52</v>
      </c>
      <c r="H15" s="29">
        <f t="shared" si="0"/>
        <v>407719.87200000003</v>
      </c>
      <c r="I15" s="25">
        <v>724.5</v>
      </c>
      <c r="J15" s="25">
        <f>I15*1000*1.12</f>
        <v>811440.0000000001</v>
      </c>
      <c r="K15" s="30">
        <f>H15/J15*100</f>
        <v>50.24645962732919</v>
      </c>
      <c r="L15" s="31" t="s">
        <v>80</v>
      </c>
      <c r="M15" s="5"/>
      <c r="N15" s="3"/>
      <c r="O15" s="3"/>
    </row>
    <row r="16" spans="1:15" ht="38.25">
      <c r="A16" s="24">
        <v>3</v>
      </c>
      <c r="B16" s="25" t="s">
        <v>26</v>
      </c>
      <c r="C16" s="26" t="s">
        <v>2</v>
      </c>
      <c r="D16" s="25" t="s">
        <v>19</v>
      </c>
      <c r="E16" s="25">
        <v>8.8</v>
      </c>
      <c r="F16" s="25">
        <v>94085</v>
      </c>
      <c r="G16" s="28">
        <f aca="true" t="shared" si="1" ref="G16:G41">F16*1.12</f>
        <v>105375.20000000001</v>
      </c>
      <c r="H16" s="29">
        <f t="shared" si="0"/>
        <v>927301.7600000001</v>
      </c>
      <c r="I16" s="25">
        <v>1660.6</v>
      </c>
      <c r="J16" s="25">
        <f>I16*1000*1.12</f>
        <v>1859872.0000000002</v>
      </c>
      <c r="K16" s="30">
        <f>H16/J16*100</f>
        <v>49.858364446585576</v>
      </c>
      <c r="L16" s="31" t="s">
        <v>81</v>
      </c>
      <c r="M16" s="5"/>
      <c r="N16" s="3"/>
      <c r="O16" s="3"/>
    </row>
    <row r="17" spans="1:15" ht="63.75">
      <c r="A17" s="24">
        <v>4</v>
      </c>
      <c r="B17" s="25" t="s">
        <v>26</v>
      </c>
      <c r="C17" s="26" t="s">
        <v>51</v>
      </c>
      <c r="D17" s="25" t="s">
        <v>19</v>
      </c>
      <c r="E17" s="25">
        <v>10</v>
      </c>
      <c r="F17" s="25">
        <v>107142.85</v>
      </c>
      <c r="G17" s="28">
        <f t="shared" si="1"/>
        <v>119999.99200000001</v>
      </c>
      <c r="H17" s="29">
        <f aca="true" t="shared" si="2" ref="H17:H22">E17*G17</f>
        <v>1199999.9200000002</v>
      </c>
      <c r="I17" s="25">
        <v>2400048</v>
      </c>
      <c r="J17" s="25">
        <f>I17*1000*1.12</f>
        <v>2688053760.0000005</v>
      </c>
      <c r="K17" s="30">
        <f>H17/I17*100</f>
        <v>49.99899668673294</v>
      </c>
      <c r="L17" s="31" t="s">
        <v>69</v>
      </c>
      <c r="M17" s="5"/>
      <c r="N17" s="3"/>
      <c r="O17" s="3"/>
    </row>
    <row r="18" spans="1:15" ht="25.5">
      <c r="A18" s="24">
        <v>5</v>
      </c>
      <c r="B18" s="25" t="s">
        <v>26</v>
      </c>
      <c r="C18" s="26" t="s">
        <v>52</v>
      </c>
      <c r="D18" s="25" t="s">
        <v>19</v>
      </c>
      <c r="E18" s="25">
        <v>2.3</v>
      </c>
      <c r="F18" s="25">
        <v>49557.5</v>
      </c>
      <c r="G18" s="28">
        <f t="shared" si="1"/>
        <v>55504.40000000001</v>
      </c>
      <c r="H18" s="29">
        <f t="shared" si="2"/>
        <v>127660.12000000001</v>
      </c>
      <c r="I18" s="25">
        <v>79.3</v>
      </c>
      <c r="J18" s="25">
        <v>254598.6</v>
      </c>
      <c r="K18" s="32">
        <f aca="true" t="shared" si="3" ref="K18:K29">H18/J18*100</f>
        <v>50.14172112493942</v>
      </c>
      <c r="L18" s="31" t="s">
        <v>70</v>
      </c>
      <c r="M18" s="5"/>
      <c r="N18" s="3"/>
      <c r="O18" s="3"/>
    </row>
    <row r="19" spans="1:15" ht="24.75" customHeight="1">
      <c r="A19" s="24">
        <v>6</v>
      </c>
      <c r="B19" s="25" t="s">
        <v>26</v>
      </c>
      <c r="C19" s="26" t="s">
        <v>35</v>
      </c>
      <c r="D19" s="25" t="s">
        <v>20</v>
      </c>
      <c r="E19" s="25">
        <v>25</v>
      </c>
      <c r="F19" s="25">
        <v>2280.17</v>
      </c>
      <c r="G19" s="28">
        <f t="shared" si="1"/>
        <v>2553.7904000000003</v>
      </c>
      <c r="H19" s="29">
        <f t="shared" si="2"/>
        <v>63844.76000000001</v>
      </c>
      <c r="I19" s="25">
        <v>114</v>
      </c>
      <c r="J19" s="25">
        <f aca="true" t="shared" si="4" ref="J19:J28">I19*1000*1.12</f>
        <v>127680.00000000001</v>
      </c>
      <c r="K19" s="32">
        <f t="shared" si="3"/>
        <v>50.003728070175434</v>
      </c>
      <c r="L19" s="31" t="s">
        <v>82</v>
      </c>
      <c r="M19" s="5"/>
      <c r="N19" s="3"/>
      <c r="O19" s="3"/>
    </row>
    <row r="20" spans="1:15" ht="38.25">
      <c r="A20" s="24">
        <v>7</v>
      </c>
      <c r="B20" s="25" t="s">
        <v>26</v>
      </c>
      <c r="C20" s="26" t="s">
        <v>3</v>
      </c>
      <c r="D20" s="25" t="s">
        <v>20</v>
      </c>
      <c r="E20" s="25">
        <v>80</v>
      </c>
      <c r="F20" s="25">
        <v>5397.3</v>
      </c>
      <c r="G20" s="28">
        <f t="shared" si="1"/>
        <v>6044.976000000001</v>
      </c>
      <c r="H20" s="29">
        <f t="shared" si="2"/>
        <v>483598.0800000001</v>
      </c>
      <c r="I20" s="25">
        <v>863.6</v>
      </c>
      <c r="J20" s="25">
        <f t="shared" si="4"/>
        <v>967232.0000000001</v>
      </c>
      <c r="K20" s="32">
        <f t="shared" si="3"/>
        <v>49.998147290412234</v>
      </c>
      <c r="L20" s="31" t="s">
        <v>82</v>
      </c>
      <c r="M20" s="5"/>
      <c r="N20" s="3"/>
      <c r="O20" s="3"/>
    </row>
    <row r="21" spans="1:15" ht="37.5" customHeight="1">
      <c r="A21" s="24">
        <v>8</v>
      </c>
      <c r="B21" s="25" t="s">
        <v>26</v>
      </c>
      <c r="C21" s="26" t="s">
        <v>27</v>
      </c>
      <c r="D21" s="25" t="s">
        <v>20</v>
      </c>
      <c r="E21" s="25">
        <v>25</v>
      </c>
      <c r="F21" s="25">
        <v>40220</v>
      </c>
      <c r="G21" s="28">
        <f t="shared" si="1"/>
        <v>45046.4</v>
      </c>
      <c r="H21" s="29">
        <f t="shared" si="2"/>
        <v>1126160</v>
      </c>
      <c r="I21" s="25">
        <v>2011</v>
      </c>
      <c r="J21" s="25">
        <f t="shared" si="4"/>
        <v>2252320</v>
      </c>
      <c r="K21" s="32">
        <f t="shared" si="3"/>
        <v>50</v>
      </c>
      <c r="L21" s="31" t="s">
        <v>82</v>
      </c>
      <c r="M21" s="5"/>
      <c r="N21" s="3"/>
      <c r="O21" s="3"/>
    </row>
    <row r="22" spans="1:15" ht="25.5">
      <c r="A22" s="24">
        <v>9</v>
      </c>
      <c r="B22" s="25" t="s">
        <v>26</v>
      </c>
      <c r="C22" s="26" t="s">
        <v>4</v>
      </c>
      <c r="D22" s="25" t="s">
        <v>20</v>
      </c>
      <c r="E22" s="25">
        <v>150</v>
      </c>
      <c r="F22" s="25">
        <v>7695.45</v>
      </c>
      <c r="G22" s="28">
        <f t="shared" si="1"/>
        <v>8618.904</v>
      </c>
      <c r="H22" s="29">
        <f t="shared" si="2"/>
        <v>1292835.6</v>
      </c>
      <c r="I22" s="25">
        <v>2308.6</v>
      </c>
      <c r="J22" s="25">
        <f t="shared" si="4"/>
        <v>2585632.0000000005</v>
      </c>
      <c r="K22" s="32">
        <f t="shared" si="3"/>
        <v>50.00075803517283</v>
      </c>
      <c r="L22" s="31" t="s">
        <v>82</v>
      </c>
      <c r="M22" s="5"/>
      <c r="N22" s="3"/>
      <c r="O22" s="3"/>
    </row>
    <row r="23" spans="1:15" ht="37.5" customHeight="1">
      <c r="A23" s="24">
        <v>10</v>
      </c>
      <c r="B23" s="25" t="s">
        <v>26</v>
      </c>
      <c r="C23" s="26" t="s">
        <v>5</v>
      </c>
      <c r="D23" s="25" t="s">
        <v>20</v>
      </c>
      <c r="E23" s="25">
        <v>1750</v>
      </c>
      <c r="F23" s="25">
        <v>1319.46</v>
      </c>
      <c r="G23" s="28">
        <f t="shared" si="1"/>
        <v>1477.7952000000002</v>
      </c>
      <c r="H23" s="29">
        <f t="shared" si="0"/>
        <v>2586141.6000000006</v>
      </c>
      <c r="I23" s="25">
        <v>4618.1</v>
      </c>
      <c r="J23" s="25">
        <f t="shared" si="4"/>
        <v>5172272.000000001</v>
      </c>
      <c r="K23" s="32">
        <f t="shared" si="3"/>
        <v>50.0001082696347</v>
      </c>
      <c r="L23" s="31" t="s">
        <v>82</v>
      </c>
      <c r="M23" s="5"/>
      <c r="N23" s="3"/>
      <c r="O23" s="3"/>
    </row>
    <row r="24" spans="1:15" ht="31.5" customHeight="1">
      <c r="A24" s="24">
        <v>11</v>
      </c>
      <c r="B24" s="25" t="s">
        <v>26</v>
      </c>
      <c r="C24" s="26" t="s">
        <v>6</v>
      </c>
      <c r="D24" s="25" t="s">
        <v>20</v>
      </c>
      <c r="E24" s="25">
        <v>250</v>
      </c>
      <c r="F24" s="25">
        <v>2044.24</v>
      </c>
      <c r="G24" s="28">
        <f t="shared" si="1"/>
        <v>2289.5488</v>
      </c>
      <c r="H24" s="29">
        <f t="shared" si="0"/>
        <v>572387.2</v>
      </c>
      <c r="I24" s="25">
        <v>1022.1</v>
      </c>
      <c r="J24" s="25">
        <f t="shared" si="4"/>
        <v>1144752</v>
      </c>
      <c r="K24" s="32">
        <f t="shared" si="3"/>
        <v>50.00097837784953</v>
      </c>
      <c r="L24" s="31" t="s">
        <v>82</v>
      </c>
      <c r="M24" s="5"/>
      <c r="N24" s="3"/>
      <c r="O24" s="3"/>
    </row>
    <row r="25" spans="1:15" ht="38.25">
      <c r="A25" s="24">
        <v>12</v>
      </c>
      <c r="B25" s="25" t="s">
        <v>26</v>
      </c>
      <c r="C25" s="26" t="s">
        <v>7</v>
      </c>
      <c r="D25" s="25" t="s">
        <v>20</v>
      </c>
      <c r="E25" s="25">
        <v>1250</v>
      </c>
      <c r="F25" s="25">
        <v>972.66</v>
      </c>
      <c r="G25" s="28">
        <f t="shared" si="1"/>
        <v>1089.3792</v>
      </c>
      <c r="H25" s="29">
        <f t="shared" si="0"/>
        <v>1361724</v>
      </c>
      <c r="I25" s="25">
        <v>2431.7</v>
      </c>
      <c r="J25" s="25">
        <f t="shared" si="4"/>
        <v>2723504.0000000005</v>
      </c>
      <c r="K25" s="32">
        <f t="shared" si="3"/>
        <v>49.99897191265369</v>
      </c>
      <c r="L25" s="31" t="s">
        <v>82</v>
      </c>
      <c r="M25" s="5"/>
      <c r="N25" s="3"/>
      <c r="O25" s="3"/>
    </row>
    <row r="26" spans="1:15" ht="25.5">
      <c r="A26" s="24">
        <v>13</v>
      </c>
      <c r="B26" s="25" t="s">
        <v>26</v>
      </c>
      <c r="C26" s="33" t="s">
        <v>53</v>
      </c>
      <c r="D26" s="34" t="s">
        <v>19</v>
      </c>
      <c r="E26" s="34">
        <v>1</v>
      </c>
      <c r="F26" s="34">
        <v>126846.67</v>
      </c>
      <c r="G26" s="35">
        <f t="shared" si="1"/>
        <v>142068.2704</v>
      </c>
      <c r="H26" s="29">
        <f t="shared" si="0"/>
        <v>142068.2704</v>
      </c>
      <c r="I26" s="34">
        <v>253.7</v>
      </c>
      <c r="J26" s="34">
        <f t="shared" si="4"/>
        <v>284144</v>
      </c>
      <c r="K26" s="36">
        <f t="shared" si="3"/>
        <v>49.99868742609381</v>
      </c>
      <c r="L26" s="31" t="s">
        <v>82</v>
      </c>
      <c r="M26" s="3"/>
      <c r="N26" s="3"/>
      <c r="O26" s="3"/>
    </row>
    <row r="27" spans="1:15" ht="25.5">
      <c r="A27" s="24">
        <v>14</v>
      </c>
      <c r="B27" s="25" t="s">
        <v>26</v>
      </c>
      <c r="C27" s="33" t="s">
        <v>54</v>
      </c>
      <c r="D27" s="34" t="s">
        <v>19</v>
      </c>
      <c r="E27" s="34">
        <v>1</v>
      </c>
      <c r="F27" s="34">
        <v>158314</v>
      </c>
      <c r="G27" s="35">
        <f t="shared" si="1"/>
        <v>177311.68000000002</v>
      </c>
      <c r="H27" s="29">
        <f t="shared" si="0"/>
        <v>177311.68000000002</v>
      </c>
      <c r="I27" s="34">
        <v>316.6</v>
      </c>
      <c r="J27" s="34">
        <f t="shared" si="4"/>
        <v>354592.00000000006</v>
      </c>
      <c r="K27" s="36">
        <f t="shared" si="3"/>
        <v>50.00442198357548</v>
      </c>
      <c r="L27" s="31" t="s">
        <v>82</v>
      </c>
      <c r="M27" s="3"/>
      <c r="N27" s="3"/>
      <c r="O27" s="3"/>
    </row>
    <row r="28" spans="1:15" ht="25.5">
      <c r="A28" s="24">
        <v>15</v>
      </c>
      <c r="B28" s="25" t="s">
        <v>26</v>
      </c>
      <c r="C28" s="33" t="s">
        <v>55</v>
      </c>
      <c r="D28" s="34" t="s">
        <v>19</v>
      </c>
      <c r="E28" s="34">
        <v>1</v>
      </c>
      <c r="F28" s="34">
        <v>288950</v>
      </c>
      <c r="G28" s="35">
        <f t="shared" si="1"/>
        <v>323624.00000000006</v>
      </c>
      <c r="H28" s="29">
        <f t="shared" si="0"/>
        <v>323624.00000000006</v>
      </c>
      <c r="I28" s="34">
        <v>577.9</v>
      </c>
      <c r="J28" s="34">
        <f t="shared" si="4"/>
        <v>647248.0000000001</v>
      </c>
      <c r="K28" s="36">
        <f t="shared" si="3"/>
        <v>50</v>
      </c>
      <c r="L28" s="31" t="s">
        <v>82</v>
      </c>
      <c r="M28" s="3"/>
      <c r="N28" s="3"/>
      <c r="O28" s="3"/>
    </row>
    <row r="29" spans="1:15" ht="25.5">
      <c r="A29" s="24"/>
      <c r="B29" s="25" t="s">
        <v>26</v>
      </c>
      <c r="C29" s="33" t="s">
        <v>77</v>
      </c>
      <c r="D29" s="34" t="s">
        <v>19</v>
      </c>
      <c r="E29" s="34">
        <v>0.6</v>
      </c>
      <c r="F29" s="34"/>
      <c r="G29" s="35">
        <v>167998</v>
      </c>
      <c r="H29" s="29">
        <f>E29*G29</f>
        <v>100798.8</v>
      </c>
      <c r="I29" s="34"/>
      <c r="J29" s="34">
        <v>420000</v>
      </c>
      <c r="K29" s="36">
        <f t="shared" si="3"/>
        <v>23.999714285714287</v>
      </c>
      <c r="L29" s="31" t="s">
        <v>82</v>
      </c>
      <c r="M29" s="3"/>
      <c r="N29" s="3"/>
      <c r="O29" s="3"/>
    </row>
    <row r="30" spans="1:15" ht="25.5">
      <c r="A30" s="24">
        <v>16</v>
      </c>
      <c r="B30" s="25" t="s">
        <v>26</v>
      </c>
      <c r="C30" s="33" t="s">
        <v>67</v>
      </c>
      <c r="D30" s="34" t="s">
        <v>68</v>
      </c>
      <c r="E30" s="34">
        <v>50</v>
      </c>
      <c r="F30" s="34"/>
      <c r="G30" s="35">
        <v>2010</v>
      </c>
      <c r="H30" s="29">
        <f t="shared" si="0"/>
        <v>100500</v>
      </c>
      <c r="I30" s="34">
        <v>401856</v>
      </c>
      <c r="J30" s="34">
        <f aca="true" t="shared" si="5" ref="J30:J52">I30*1000*1.12</f>
        <v>450078720.00000006</v>
      </c>
      <c r="K30" s="36">
        <f aca="true" t="shared" si="6" ref="K30:K60">H30/I30*100</f>
        <v>25.008958432871474</v>
      </c>
      <c r="L30" s="31" t="s">
        <v>71</v>
      </c>
      <c r="M30" s="3"/>
      <c r="N30" s="3"/>
      <c r="O30" s="3"/>
    </row>
    <row r="31" spans="1:15" ht="38.25">
      <c r="A31" s="24">
        <v>17</v>
      </c>
      <c r="B31" s="25" t="s">
        <v>26</v>
      </c>
      <c r="C31" s="33" t="s">
        <v>72</v>
      </c>
      <c r="D31" s="34" t="s">
        <v>68</v>
      </c>
      <c r="E31" s="34">
        <v>75</v>
      </c>
      <c r="F31" s="34"/>
      <c r="G31" s="35">
        <v>2363</v>
      </c>
      <c r="H31" s="29">
        <f t="shared" si="0"/>
        <v>177225</v>
      </c>
      <c r="I31" s="34">
        <v>708960</v>
      </c>
      <c r="J31" s="34">
        <f t="shared" si="5"/>
        <v>794035200.0000001</v>
      </c>
      <c r="K31" s="36">
        <f t="shared" si="6"/>
        <v>24.99788422477996</v>
      </c>
      <c r="L31" s="31" t="s">
        <v>71</v>
      </c>
      <c r="M31" s="3"/>
      <c r="N31" s="3"/>
      <c r="O31" s="3"/>
    </row>
    <row r="32" spans="1:15" ht="38.25">
      <c r="A32" s="24">
        <v>18</v>
      </c>
      <c r="B32" s="25" t="s">
        <v>26</v>
      </c>
      <c r="C32" s="33" t="s">
        <v>73</v>
      </c>
      <c r="D32" s="34" t="s">
        <v>68</v>
      </c>
      <c r="E32" s="34">
        <v>125</v>
      </c>
      <c r="F32" s="34"/>
      <c r="G32" s="35">
        <v>2542</v>
      </c>
      <c r="H32" s="29">
        <f t="shared" si="0"/>
        <v>317750</v>
      </c>
      <c r="I32" s="34">
        <v>1271200</v>
      </c>
      <c r="J32" s="34">
        <f t="shared" si="5"/>
        <v>1423744000.0000002</v>
      </c>
      <c r="K32" s="36">
        <f t="shared" si="6"/>
        <v>24.996066708621775</v>
      </c>
      <c r="L32" s="31" t="s">
        <v>71</v>
      </c>
      <c r="M32" s="3"/>
      <c r="N32" s="3"/>
      <c r="O32" s="3"/>
    </row>
    <row r="33" spans="1:15" ht="38.25">
      <c r="A33" s="24">
        <v>19</v>
      </c>
      <c r="B33" s="25" t="s">
        <v>26</v>
      </c>
      <c r="C33" s="33" t="s">
        <v>74</v>
      </c>
      <c r="D33" s="34" t="s">
        <v>68</v>
      </c>
      <c r="E33" s="34">
        <v>75</v>
      </c>
      <c r="F33" s="34"/>
      <c r="G33" s="35">
        <v>2184</v>
      </c>
      <c r="H33" s="29">
        <f t="shared" si="0"/>
        <v>163800</v>
      </c>
      <c r="I33" s="34">
        <v>655200</v>
      </c>
      <c r="J33" s="34">
        <f t="shared" si="5"/>
        <v>733824000.0000001</v>
      </c>
      <c r="K33" s="36">
        <f t="shared" si="6"/>
        <v>25</v>
      </c>
      <c r="L33" s="31" t="s">
        <v>71</v>
      </c>
      <c r="M33" s="3"/>
      <c r="N33" s="3"/>
      <c r="O33" s="3"/>
    </row>
    <row r="34" spans="1:15" ht="70.5" customHeight="1">
      <c r="A34" s="24">
        <v>20</v>
      </c>
      <c r="B34" s="25" t="s">
        <v>26</v>
      </c>
      <c r="C34" s="33" t="s">
        <v>75</v>
      </c>
      <c r="D34" s="34" t="s">
        <v>68</v>
      </c>
      <c r="E34" s="34">
        <v>50</v>
      </c>
      <c r="F34" s="34"/>
      <c r="G34" s="35">
        <v>1964</v>
      </c>
      <c r="H34" s="29">
        <f t="shared" si="0"/>
        <v>98200</v>
      </c>
      <c r="I34" s="34">
        <v>392784</v>
      </c>
      <c r="J34" s="34">
        <f t="shared" si="5"/>
        <v>439918080.00000006</v>
      </c>
      <c r="K34" s="36">
        <f t="shared" si="6"/>
        <v>25.001018371420425</v>
      </c>
      <c r="L34" s="31" t="s">
        <v>76</v>
      </c>
      <c r="M34" s="3"/>
      <c r="N34" s="3"/>
      <c r="O34" s="3"/>
    </row>
    <row r="35" spans="1:15" ht="43.5" customHeight="1">
      <c r="A35" s="24">
        <v>21</v>
      </c>
      <c r="B35" s="37" t="s">
        <v>26</v>
      </c>
      <c r="C35" s="38" t="s">
        <v>38</v>
      </c>
      <c r="D35" s="39" t="s">
        <v>19</v>
      </c>
      <c r="E35" s="39">
        <v>5</v>
      </c>
      <c r="F35" s="39"/>
      <c r="G35" s="40">
        <v>212005</v>
      </c>
      <c r="H35" s="41">
        <f t="shared" si="0"/>
        <v>1060025</v>
      </c>
      <c r="I35" s="39">
        <v>4452112</v>
      </c>
      <c r="J35" s="39">
        <f t="shared" si="5"/>
        <v>4986365440</v>
      </c>
      <c r="K35" s="42">
        <f t="shared" si="6"/>
        <v>23.80948637410739</v>
      </c>
      <c r="L35" s="43" t="s">
        <v>83</v>
      </c>
      <c r="M35" s="3"/>
      <c r="N35" s="3"/>
      <c r="O35" s="3"/>
    </row>
    <row r="36" spans="1:12" ht="31.5" customHeight="1">
      <c r="A36" s="24">
        <v>22</v>
      </c>
      <c r="B36" s="25" t="s">
        <v>26</v>
      </c>
      <c r="C36" s="33" t="s">
        <v>40</v>
      </c>
      <c r="D36" s="34" t="s">
        <v>23</v>
      </c>
      <c r="E36" s="34">
        <v>264</v>
      </c>
      <c r="F36" s="34">
        <v>8.29</v>
      </c>
      <c r="G36" s="35">
        <f t="shared" si="1"/>
        <v>9.2848</v>
      </c>
      <c r="H36" s="29">
        <f t="shared" si="0"/>
        <v>2451.1872000000003</v>
      </c>
      <c r="I36" s="34">
        <v>7755</v>
      </c>
      <c r="J36" s="34">
        <f t="shared" si="5"/>
        <v>8685600</v>
      </c>
      <c r="K36" s="36">
        <f t="shared" si="6"/>
        <v>31.60782978723405</v>
      </c>
      <c r="L36" s="31" t="s">
        <v>84</v>
      </c>
    </row>
    <row r="37" spans="1:12" ht="38.25">
      <c r="A37" s="24">
        <v>23</v>
      </c>
      <c r="B37" s="25" t="s">
        <v>26</v>
      </c>
      <c r="C37" s="33" t="s">
        <v>39</v>
      </c>
      <c r="D37" s="34" t="s">
        <v>24</v>
      </c>
      <c r="E37" s="34">
        <v>42235.2</v>
      </c>
      <c r="F37" s="34">
        <v>1740</v>
      </c>
      <c r="G37" s="35">
        <f t="shared" si="1"/>
        <v>1948.8000000000002</v>
      </c>
      <c r="H37" s="29">
        <f>E37*G37</f>
        <v>82307957.76</v>
      </c>
      <c r="I37" s="34">
        <v>257528320</v>
      </c>
      <c r="J37" s="34">
        <f t="shared" si="5"/>
        <v>288431718400</v>
      </c>
      <c r="K37" s="36">
        <f t="shared" si="6"/>
        <v>31.960740379931806</v>
      </c>
      <c r="L37" s="31" t="s">
        <v>85</v>
      </c>
    </row>
    <row r="38" spans="1:12" ht="51">
      <c r="A38" s="24">
        <v>24</v>
      </c>
      <c r="B38" s="25" t="s">
        <v>26</v>
      </c>
      <c r="C38" s="33" t="s">
        <v>41</v>
      </c>
      <c r="D38" s="34" t="s">
        <v>25</v>
      </c>
      <c r="E38" s="34">
        <v>42235.2</v>
      </c>
      <c r="F38" s="34">
        <v>166</v>
      </c>
      <c r="G38" s="35">
        <f t="shared" si="1"/>
        <v>185.92000000000002</v>
      </c>
      <c r="H38" s="29">
        <f>E38*G38</f>
        <v>7852368.384000001</v>
      </c>
      <c r="I38" s="34">
        <v>24568320</v>
      </c>
      <c r="J38" s="34">
        <f t="shared" si="5"/>
        <v>27516518400.000004</v>
      </c>
      <c r="K38" s="36">
        <f t="shared" si="6"/>
        <v>31.961356673960616</v>
      </c>
      <c r="L38" s="31" t="s">
        <v>85</v>
      </c>
    </row>
    <row r="39" spans="1:12" ht="27.75" customHeight="1">
      <c r="A39" s="24">
        <v>25</v>
      </c>
      <c r="B39" s="25" t="s">
        <v>26</v>
      </c>
      <c r="C39" s="33" t="s">
        <v>8</v>
      </c>
      <c r="D39" s="34" t="s">
        <v>19</v>
      </c>
      <c r="E39" s="34">
        <v>59129.2</v>
      </c>
      <c r="F39" s="34">
        <v>109.22</v>
      </c>
      <c r="G39" s="35">
        <f t="shared" si="1"/>
        <v>122.3264</v>
      </c>
      <c r="H39" s="29">
        <f>E39*G39</f>
        <v>7233062.17088</v>
      </c>
      <c r="I39" s="34">
        <v>22630720</v>
      </c>
      <c r="J39" s="34">
        <f t="shared" si="5"/>
        <v>25346406400.000004</v>
      </c>
      <c r="K39" s="36">
        <f t="shared" si="6"/>
        <v>31.961255191527272</v>
      </c>
      <c r="L39" s="31" t="s">
        <v>86</v>
      </c>
    </row>
    <row r="40" spans="1:12" ht="25.5">
      <c r="A40" s="24">
        <v>26</v>
      </c>
      <c r="B40" s="25" t="s">
        <v>26</v>
      </c>
      <c r="C40" s="33" t="s">
        <v>9</v>
      </c>
      <c r="D40" s="34" t="s">
        <v>21</v>
      </c>
      <c r="E40" s="44">
        <v>13998</v>
      </c>
      <c r="F40" s="34">
        <v>186.21</v>
      </c>
      <c r="G40" s="35">
        <f t="shared" si="1"/>
        <v>208.55520000000004</v>
      </c>
      <c r="H40" s="29">
        <f>E40*G40</f>
        <v>2919355.6896000006</v>
      </c>
      <c r="I40" s="34">
        <v>11906720</v>
      </c>
      <c r="J40" s="34">
        <f t="shared" si="5"/>
        <v>13335526400.000002</v>
      </c>
      <c r="K40" s="36">
        <f t="shared" si="6"/>
        <v>24.51855498071678</v>
      </c>
      <c r="L40" s="31" t="s">
        <v>87</v>
      </c>
    </row>
    <row r="41" spans="1:12" ht="25.5">
      <c r="A41" s="24">
        <v>27</v>
      </c>
      <c r="B41" s="37" t="s">
        <v>26</v>
      </c>
      <c r="C41" s="38" t="s">
        <v>10</v>
      </c>
      <c r="D41" s="39" t="s">
        <v>21</v>
      </c>
      <c r="E41" s="39">
        <v>7014</v>
      </c>
      <c r="F41" s="39">
        <v>132.46</v>
      </c>
      <c r="G41" s="35">
        <f t="shared" si="1"/>
        <v>148.35520000000002</v>
      </c>
      <c r="H41" s="29">
        <f>E41*G41</f>
        <v>1040563.3728000001</v>
      </c>
      <c r="I41" s="34">
        <v>4161920</v>
      </c>
      <c r="J41" s="34">
        <f t="shared" si="5"/>
        <v>4661350400</v>
      </c>
      <c r="K41" s="36">
        <f t="shared" si="6"/>
        <v>25.002003229278795</v>
      </c>
      <c r="L41" s="43" t="s">
        <v>88</v>
      </c>
    </row>
    <row r="42" spans="1:12" ht="25.5">
      <c r="A42" s="24">
        <v>28</v>
      </c>
      <c r="B42" s="25" t="s">
        <v>26</v>
      </c>
      <c r="C42" s="33" t="s">
        <v>100</v>
      </c>
      <c r="D42" s="34" t="s">
        <v>47</v>
      </c>
      <c r="E42" s="34"/>
      <c r="F42" s="34"/>
      <c r="G42" s="35"/>
      <c r="H42" s="29">
        <v>333760</v>
      </c>
      <c r="I42" s="34">
        <v>1324960</v>
      </c>
      <c r="J42" s="34">
        <f t="shared" si="5"/>
        <v>1483955200.0000002</v>
      </c>
      <c r="K42" s="36">
        <f t="shared" si="6"/>
        <v>25.190194420963653</v>
      </c>
      <c r="L42" s="31" t="s">
        <v>89</v>
      </c>
    </row>
    <row r="43" spans="1:12" ht="25.5">
      <c r="A43" s="24">
        <v>29</v>
      </c>
      <c r="B43" s="25" t="s">
        <v>26</v>
      </c>
      <c r="C43" s="33" t="s">
        <v>59</v>
      </c>
      <c r="D43" s="34" t="s">
        <v>47</v>
      </c>
      <c r="E43" s="34"/>
      <c r="F43" s="34"/>
      <c r="G43" s="35"/>
      <c r="H43" s="29">
        <v>67200</v>
      </c>
      <c r="I43" s="34">
        <v>268800</v>
      </c>
      <c r="J43" s="34">
        <f t="shared" si="5"/>
        <v>301056000</v>
      </c>
      <c r="K43" s="36">
        <f t="shared" si="6"/>
        <v>25</v>
      </c>
      <c r="L43" s="31" t="s">
        <v>89</v>
      </c>
    </row>
    <row r="44" spans="1:12" ht="54.75" customHeight="1">
      <c r="A44" s="24">
        <v>30</v>
      </c>
      <c r="B44" s="25" t="s">
        <v>26</v>
      </c>
      <c r="C44" s="33" t="s">
        <v>11</v>
      </c>
      <c r="D44" s="34" t="s">
        <v>47</v>
      </c>
      <c r="E44" s="34"/>
      <c r="F44" s="34"/>
      <c r="G44" s="35"/>
      <c r="H44" s="29">
        <v>140000</v>
      </c>
      <c r="I44" s="34">
        <v>560000</v>
      </c>
      <c r="J44" s="34">
        <f t="shared" si="5"/>
        <v>627200000.0000001</v>
      </c>
      <c r="K44" s="36">
        <f t="shared" si="6"/>
        <v>25</v>
      </c>
      <c r="L44" s="31" t="s">
        <v>90</v>
      </c>
    </row>
    <row r="45" spans="1:12" ht="27.75" customHeight="1">
      <c r="A45" s="24">
        <v>31</v>
      </c>
      <c r="B45" s="25" t="s">
        <v>26</v>
      </c>
      <c r="C45" s="33" t="s">
        <v>60</v>
      </c>
      <c r="D45" s="34" t="s">
        <v>47</v>
      </c>
      <c r="E45" s="34"/>
      <c r="F45" s="34"/>
      <c r="G45" s="35"/>
      <c r="H45" s="29">
        <v>2805600</v>
      </c>
      <c r="I45" s="34">
        <v>11222400</v>
      </c>
      <c r="J45" s="34">
        <f t="shared" si="5"/>
        <v>12569088000.000002</v>
      </c>
      <c r="K45" s="36">
        <f t="shared" si="6"/>
        <v>25</v>
      </c>
      <c r="L45" s="31" t="s">
        <v>61</v>
      </c>
    </row>
    <row r="46" spans="1:12" ht="51.75" customHeight="1">
      <c r="A46" s="24">
        <v>32</v>
      </c>
      <c r="B46" s="25" t="s">
        <v>26</v>
      </c>
      <c r="C46" s="33" t="s">
        <v>12</v>
      </c>
      <c r="D46" s="34" t="s">
        <v>47</v>
      </c>
      <c r="E46" s="34"/>
      <c r="F46" s="34"/>
      <c r="G46" s="35"/>
      <c r="H46" s="29">
        <v>860160</v>
      </c>
      <c r="I46" s="34">
        <v>3217760</v>
      </c>
      <c r="J46" s="34">
        <f t="shared" si="5"/>
        <v>3603891200.0000005</v>
      </c>
      <c r="K46" s="36">
        <f t="shared" si="6"/>
        <v>26.73163940132266</v>
      </c>
      <c r="L46" s="31" t="s">
        <v>91</v>
      </c>
    </row>
    <row r="47" spans="1:12" ht="51">
      <c r="A47" s="24">
        <v>33</v>
      </c>
      <c r="B47" s="25" t="s">
        <v>26</v>
      </c>
      <c r="C47" s="33" t="s">
        <v>13</v>
      </c>
      <c r="D47" s="34" t="s">
        <v>47</v>
      </c>
      <c r="E47" s="34"/>
      <c r="F47" s="34"/>
      <c r="G47" s="35"/>
      <c r="H47" s="44">
        <v>962080</v>
      </c>
      <c r="I47" s="34">
        <v>3848320</v>
      </c>
      <c r="J47" s="34">
        <f t="shared" si="5"/>
        <v>4310118400</v>
      </c>
      <c r="K47" s="24">
        <f t="shared" si="6"/>
        <v>25</v>
      </c>
      <c r="L47" s="31" t="s">
        <v>92</v>
      </c>
    </row>
    <row r="48" spans="1:12" ht="38.25">
      <c r="A48" s="24">
        <v>34</v>
      </c>
      <c r="B48" s="25" t="s">
        <v>26</v>
      </c>
      <c r="C48" s="33" t="s">
        <v>13</v>
      </c>
      <c r="D48" s="34" t="s">
        <v>47</v>
      </c>
      <c r="E48" s="34">
        <v>170</v>
      </c>
      <c r="F48" s="34"/>
      <c r="G48" s="35">
        <v>909.1</v>
      </c>
      <c r="H48" s="44">
        <v>154560</v>
      </c>
      <c r="I48" s="34">
        <v>620480</v>
      </c>
      <c r="J48" s="34">
        <f t="shared" si="5"/>
        <v>694937600.0000001</v>
      </c>
      <c r="K48" s="36">
        <f t="shared" si="6"/>
        <v>24.90974729241877</v>
      </c>
      <c r="L48" s="31" t="s">
        <v>42</v>
      </c>
    </row>
    <row r="49" spans="1:12" ht="51">
      <c r="A49" s="24">
        <v>35</v>
      </c>
      <c r="B49" s="25" t="s">
        <v>26</v>
      </c>
      <c r="C49" s="33" t="s">
        <v>14</v>
      </c>
      <c r="D49" s="34" t="s">
        <v>22</v>
      </c>
      <c r="E49" s="34">
        <v>4000</v>
      </c>
      <c r="F49" s="34"/>
      <c r="G49" s="35">
        <v>4.75</v>
      </c>
      <c r="H49" s="44">
        <v>19000</v>
      </c>
      <c r="I49" s="34">
        <v>76000</v>
      </c>
      <c r="J49" s="34">
        <f t="shared" si="5"/>
        <v>85120000.00000001</v>
      </c>
      <c r="K49" s="24">
        <f t="shared" si="6"/>
        <v>25</v>
      </c>
      <c r="L49" s="31" t="s">
        <v>43</v>
      </c>
    </row>
    <row r="50" spans="1:12" ht="51">
      <c r="A50" s="24">
        <v>36</v>
      </c>
      <c r="B50" s="25" t="s">
        <v>26</v>
      </c>
      <c r="C50" s="33" t="s">
        <v>56</v>
      </c>
      <c r="D50" s="34" t="s">
        <v>47</v>
      </c>
      <c r="E50" s="34"/>
      <c r="F50" s="34"/>
      <c r="G50" s="35"/>
      <c r="H50" s="44">
        <v>145600</v>
      </c>
      <c r="I50" s="34">
        <v>583520</v>
      </c>
      <c r="J50" s="34">
        <f t="shared" si="5"/>
        <v>653542400.0000001</v>
      </c>
      <c r="K50" s="36">
        <f t="shared" si="6"/>
        <v>24.95201535508637</v>
      </c>
      <c r="L50" s="31" t="s">
        <v>57</v>
      </c>
    </row>
    <row r="51" spans="1:12" ht="25.5">
      <c r="A51" s="24">
        <v>37</v>
      </c>
      <c r="B51" s="37" t="s">
        <v>26</v>
      </c>
      <c r="C51" s="38" t="s">
        <v>15</v>
      </c>
      <c r="D51" s="39" t="s">
        <v>47</v>
      </c>
      <c r="E51" s="39"/>
      <c r="F51" s="39"/>
      <c r="G51" s="40"/>
      <c r="H51" s="45">
        <v>141120</v>
      </c>
      <c r="I51" s="39">
        <v>678720</v>
      </c>
      <c r="J51" s="39">
        <f t="shared" si="5"/>
        <v>760166400.0000001</v>
      </c>
      <c r="K51" s="42">
        <f t="shared" si="6"/>
        <v>20.792079207920793</v>
      </c>
      <c r="L51" s="43" t="s">
        <v>101</v>
      </c>
    </row>
    <row r="52" spans="1:12" ht="25.5">
      <c r="A52" s="24">
        <v>38</v>
      </c>
      <c r="B52" s="25" t="s">
        <v>26</v>
      </c>
      <c r="C52" s="33" t="s">
        <v>16</v>
      </c>
      <c r="D52" s="34" t="s">
        <v>47</v>
      </c>
      <c r="E52" s="34"/>
      <c r="F52" s="34"/>
      <c r="G52" s="35"/>
      <c r="H52" s="44">
        <v>5040000</v>
      </c>
      <c r="I52" s="34">
        <v>18928000</v>
      </c>
      <c r="J52" s="34">
        <f t="shared" si="5"/>
        <v>21199360000.000004</v>
      </c>
      <c r="K52" s="36">
        <f t="shared" si="6"/>
        <v>26.627218934911244</v>
      </c>
      <c r="L52" s="31" t="s">
        <v>102</v>
      </c>
    </row>
    <row r="53" spans="1:12" ht="63.75">
      <c r="A53" s="24">
        <v>39</v>
      </c>
      <c r="B53" s="25" t="s">
        <v>26</v>
      </c>
      <c r="C53" s="33" t="s">
        <v>17</v>
      </c>
      <c r="D53" s="34" t="s">
        <v>47</v>
      </c>
      <c r="E53" s="34"/>
      <c r="F53" s="34"/>
      <c r="G53" s="35"/>
      <c r="H53" s="44">
        <v>9458400</v>
      </c>
      <c r="I53" s="34">
        <v>35840000</v>
      </c>
      <c r="J53" s="34"/>
      <c r="K53" s="36">
        <f t="shared" si="6"/>
        <v>26.390625</v>
      </c>
      <c r="L53" s="31" t="s">
        <v>93</v>
      </c>
    </row>
    <row r="54" spans="1:12" ht="63.75" customHeight="1">
      <c r="A54" s="24">
        <v>40</v>
      </c>
      <c r="B54" s="25" t="s">
        <v>26</v>
      </c>
      <c r="C54" s="33" t="s">
        <v>18</v>
      </c>
      <c r="D54" s="34" t="s">
        <v>22</v>
      </c>
      <c r="E54" s="34">
        <v>74053</v>
      </c>
      <c r="F54" s="34"/>
      <c r="G54" s="35">
        <v>15.42</v>
      </c>
      <c r="H54" s="44">
        <v>380800</v>
      </c>
      <c r="I54" s="34">
        <v>1360000</v>
      </c>
      <c r="J54" s="34"/>
      <c r="K54" s="24">
        <f t="shared" si="6"/>
        <v>28.000000000000004</v>
      </c>
      <c r="L54" s="31" t="s">
        <v>94</v>
      </c>
    </row>
    <row r="55" spans="1:12" ht="38.25">
      <c r="A55" s="24">
        <v>41</v>
      </c>
      <c r="B55" s="34" t="s">
        <v>26</v>
      </c>
      <c r="C55" s="33" t="s">
        <v>34</v>
      </c>
      <c r="D55" s="34" t="s">
        <v>19</v>
      </c>
      <c r="E55" s="34">
        <v>210</v>
      </c>
      <c r="F55" s="34"/>
      <c r="G55" s="35">
        <v>11200</v>
      </c>
      <c r="H55" s="44">
        <v>2352000</v>
      </c>
      <c r="I55" s="34">
        <v>2352000</v>
      </c>
      <c r="J55" s="34"/>
      <c r="K55" s="24">
        <f t="shared" si="6"/>
        <v>100</v>
      </c>
      <c r="L55" s="46" t="s">
        <v>95</v>
      </c>
    </row>
    <row r="56" spans="1:12" ht="38.25">
      <c r="A56" s="24">
        <v>42</v>
      </c>
      <c r="B56" s="34" t="s">
        <v>26</v>
      </c>
      <c r="C56" s="33" t="s">
        <v>62</v>
      </c>
      <c r="D56" s="34" t="s">
        <v>21</v>
      </c>
      <c r="E56" s="34">
        <v>50</v>
      </c>
      <c r="F56" s="34"/>
      <c r="G56" s="35">
        <v>379.6</v>
      </c>
      <c r="H56" s="34">
        <v>19040</v>
      </c>
      <c r="I56" s="34">
        <v>76160</v>
      </c>
      <c r="J56" s="34"/>
      <c r="K56" s="24">
        <f t="shared" si="6"/>
        <v>25</v>
      </c>
      <c r="L56" s="46" t="s">
        <v>96</v>
      </c>
    </row>
    <row r="57" spans="1:12" ht="38.25">
      <c r="A57" s="24">
        <v>43</v>
      </c>
      <c r="B57" s="39" t="s">
        <v>26</v>
      </c>
      <c r="C57" s="38" t="s">
        <v>58</v>
      </c>
      <c r="D57" s="39" t="s">
        <v>36</v>
      </c>
      <c r="E57" s="39">
        <v>3000</v>
      </c>
      <c r="F57" s="39"/>
      <c r="G57" s="40">
        <v>89.6</v>
      </c>
      <c r="H57" s="39">
        <v>268800</v>
      </c>
      <c r="I57" s="39">
        <v>1071840</v>
      </c>
      <c r="J57" s="39"/>
      <c r="K57" s="42">
        <f t="shared" si="6"/>
        <v>25.07836990595611</v>
      </c>
      <c r="L57" s="43" t="s">
        <v>97</v>
      </c>
    </row>
    <row r="58" spans="1:12" ht="38.25">
      <c r="A58" s="24">
        <v>44</v>
      </c>
      <c r="B58" s="39" t="s">
        <v>26</v>
      </c>
      <c r="C58" s="38" t="s">
        <v>63</v>
      </c>
      <c r="D58" s="39" t="s">
        <v>20</v>
      </c>
      <c r="E58" s="39">
        <v>11</v>
      </c>
      <c r="F58" s="39"/>
      <c r="G58" s="40">
        <v>1018</v>
      </c>
      <c r="H58" s="39">
        <v>11200</v>
      </c>
      <c r="I58" s="39">
        <v>44800</v>
      </c>
      <c r="J58" s="39"/>
      <c r="K58" s="42">
        <f t="shared" si="6"/>
        <v>25</v>
      </c>
      <c r="L58" s="47" t="s">
        <v>98</v>
      </c>
    </row>
    <row r="59" spans="1:12" ht="51">
      <c r="A59" s="24">
        <v>45</v>
      </c>
      <c r="B59" s="39" t="s">
        <v>26</v>
      </c>
      <c r="C59" s="38" t="s">
        <v>64</v>
      </c>
      <c r="D59" s="39" t="s">
        <v>47</v>
      </c>
      <c r="E59" s="39"/>
      <c r="F59" s="39"/>
      <c r="G59" s="40"/>
      <c r="H59" s="39">
        <v>879200</v>
      </c>
      <c r="I59" s="39">
        <v>996800</v>
      </c>
      <c r="J59" s="39"/>
      <c r="K59" s="42">
        <f t="shared" si="6"/>
        <v>88.20224719101124</v>
      </c>
      <c r="L59" s="47" t="s">
        <v>65</v>
      </c>
    </row>
    <row r="60" spans="1:12" ht="51">
      <c r="A60" s="24">
        <v>46</v>
      </c>
      <c r="B60" s="39" t="s">
        <v>26</v>
      </c>
      <c r="C60" s="38" t="s">
        <v>66</v>
      </c>
      <c r="D60" s="39" t="s">
        <v>20</v>
      </c>
      <c r="E60" s="39">
        <v>1</v>
      </c>
      <c r="F60" s="39"/>
      <c r="G60" s="40">
        <v>10899840</v>
      </c>
      <c r="H60" s="39">
        <v>10899840</v>
      </c>
      <c r="I60" s="39">
        <v>10899840</v>
      </c>
      <c r="J60" s="39"/>
      <c r="K60" s="42">
        <f t="shared" si="6"/>
        <v>100</v>
      </c>
      <c r="L60" s="47" t="s">
        <v>78</v>
      </c>
    </row>
    <row r="61" spans="1:12" ht="14.25">
      <c r="A61" s="11"/>
      <c r="B61" s="13" t="s">
        <v>37</v>
      </c>
      <c r="C61" s="8"/>
      <c r="D61" s="8"/>
      <c r="E61" s="8"/>
      <c r="F61" s="8"/>
      <c r="G61" s="8"/>
      <c r="H61" s="13">
        <f>SUM(H14:H60)</f>
        <v>152045360.38688004</v>
      </c>
      <c r="I61" s="8"/>
      <c r="J61" s="8"/>
      <c r="K61" s="7"/>
      <c r="L61" s="7"/>
    </row>
    <row r="62" spans="1:10" ht="14.25">
      <c r="A62" s="9"/>
      <c r="B62" s="10"/>
      <c r="C62" s="12"/>
      <c r="D62" s="12"/>
      <c r="E62" s="12"/>
      <c r="F62" s="12"/>
      <c r="G62" s="12"/>
      <c r="H62" s="12"/>
      <c r="I62" s="12"/>
      <c r="J62" s="12"/>
    </row>
    <row r="63" spans="1:10" ht="14.25">
      <c r="A63" s="9"/>
      <c r="B63" s="10"/>
      <c r="C63" s="12"/>
      <c r="D63" s="12"/>
      <c r="E63" s="12"/>
      <c r="F63" s="12"/>
      <c r="G63" s="12"/>
      <c r="H63" s="12"/>
      <c r="I63" s="12"/>
      <c r="J63" s="12"/>
    </row>
    <row r="64" spans="2:12" ht="15">
      <c r="B64" s="14" t="s">
        <v>49</v>
      </c>
      <c r="C64" s="15"/>
      <c r="D64" s="15"/>
      <c r="E64" s="15"/>
      <c r="F64" s="15"/>
      <c r="G64" s="15"/>
      <c r="H64" s="15"/>
      <c r="I64" s="18" t="s">
        <v>99</v>
      </c>
      <c r="J64" s="23"/>
      <c r="K64" s="23"/>
      <c r="L64" s="15"/>
    </row>
    <row r="65" spans="2:12" ht="15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5"/>
    </row>
    <row r="67" spans="2:12" ht="15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2:12" ht="14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</sheetData>
  <sheetProtection/>
  <mergeCells count="16">
    <mergeCell ref="I12:I13"/>
    <mergeCell ref="K1:L1"/>
    <mergeCell ref="K2:L2"/>
    <mergeCell ref="K3:L3"/>
    <mergeCell ref="K4:L4"/>
    <mergeCell ref="K5:L5"/>
    <mergeCell ref="B66:K66"/>
    <mergeCell ref="B68:L68"/>
    <mergeCell ref="A10:L10"/>
    <mergeCell ref="D12:H12"/>
    <mergeCell ref="A12:A13"/>
    <mergeCell ref="C12:C13"/>
    <mergeCell ref="L12:L13"/>
    <mergeCell ref="B12:B13"/>
    <mergeCell ref="K12:K13"/>
    <mergeCell ref="I64:K64"/>
  </mergeCells>
  <printOptions/>
  <pageMargins left="0.55" right="0.2362204724409449" top="0.5511811023622047" bottom="0.3149606299212598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АО"НК"КТЖ"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Zhapasheva_D</dc:creator>
  <cp:keywords/>
  <dc:description/>
  <cp:lastModifiedBy>User</cp:lastModifiedBy>
  <cp:lastPrinted>2010-11-01T05:27:49Z</cp:lastPrinted>
  <dcterms:created xsi:type="dcterms:W3CDTF">2009-10-22T05:56:37Z</dcterms:created>
  <dcterms:modified xsi:type="dcterms:W3CDTF">2010-11-01T05:29:21Z</dcterms:modified>
  <cp:category/>
  <cp:version/>
  <cp:contentType/>
  <cp:contentStatus/>
</cp:coreProperties>
</file>